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3"/>
  </bookViews>
  <sheets>
    <sheet name="прил.1" sheetId="1" r:id="rId1"/>
    <sheet name="прил.3" sheetId="5" r:id="rId2"/>
    <sheet name="прил.2" sheetId="6" r:id="rId3"/>
    <sheet name="прил.4" sheetId="7" r:id="rId4"/>
  </sheets>
  <definedNames>
    <definedName name="_xlnm.Print_Area" localSheetId="0">прил.1!$A$1:$F$71</definedName>
    <definedName name="_xlnm.Print_Area" localSheetId="2">прил.2!$A$1:$P$118</definedName>
    <definedName name="_xlnm.Print_Area" localSheetId="1">прил.3!$A$1:$E$162</definedName>
  </definedNames>
  <calcPr calcId="144525"/>
</workbook>
</file>

<file path=xl/calcChain.xml><?xml version="1.0" encoding="utf-8"?>
<calcChain xmlns="http://schemas.openxmlformats.org/spreadsheetml/2006/main">
  <c r="I20" i="7" l="1"/>
  <c r="J20" i="7"/>
  <c r="H20" i="7"/>
  <c r="K20" i="6" l="1"/>
  <c r="O116" i="6"/>
  <c r="O113" i="6"/>
  <c r="O110" i="6"/>
  <c r="O109" i="6"/>
  <c r="O107" i="6" s="1"/>
  <c r="O104" i="6"/>
  <c r="O101" i="6"/>
  <c r="O98" i="6"/>
  <c r="O95" i="6"/>
  <c r="O94" i="6"/>
  <c r="O92" i="6" s="1"/>
  <c r="O83" i="6"/>
  <c r="O78" i="6"/>
  <c r="O77" i="6"/>
  <c r="O76" i="6"/>
  <c r="O75" i="6"/>
  <c r="O74" i="6"/>
  <c r="O73" i="6"/>
  <c r="O72" i="6"/>
  <c r="O71" i="6"/>
  <c r="O10" i="6" s="1"/>
  <c r="O70" i="6"/>
  <c r="O69" i="6"/>
  <c r="O68" i="6" s="1"/>
  <c r="O67" i="6" s="1"/>
  <c r="O64" i="6"/>
  <c r="O61" i="6"/>
  <c r="O60" i="6"/>
  <c r="O58" i="6"/>
  <c r="O55" i="6"/>
  <c r="O52" i="6"/>
  <c r="O49" i="6"/>
  <c r="O46" i="6"/>
  <c r="O42" i="6"/>
  <c r="O39" i="6"/>
  <c r="O36" i="6"/>
  <c r="O33" i="6"/>
  <c r="O29" i="6"/>
  <c r="O28" i="6"/>
  <c r="O16" i="6" s="1"/>
  <c r="O26" i="6"/>
  <c r="O25" i="6"/>
  <c r="O23" i="6" s="1"/>
  <c r="O22" i="6"/>
  <c r="O21" i="6"/>
  <c r="O19" i="6"/>
  <c r="O18" i="6"/>
  <c r="O17" i="6"/>
  <c r="O13" i="6"/>
  <c r="O12" i="6"/>
  <c r="O11" i="6"/>
  <c r="O9" i="6"/>
  <c r="O8" i="6"/>
  <c r="O7" i="6" l="1"/>
  <c r="K48" i="6"/>
  <c r="L74" i="6" l="1"/>
  <c r="L18" i="6" s="1"/>
  <c r="M74" i="6"/>
  <c r="M18" i="6" s="1"/>
  <c r="N74" i="6"/>
  <c r="N18" i="6" s="1"/>
  <c r="G74" i="6"/>
  <c r="G18" i="6" s="1"/>
  <c r="H74" i="6"/>
  <c r="H18" i="6" s="1"/>
  <c r="I74" i="6"/>
  <c r="I18" i="6" s="1"/>
  <c r="J74" i="6"/>
  <c r="J18" i="6" s="1"/>
  <c r="N83" i="6"/>
  <c r="I83" i="6"/>
  <c r="K88" i="6"/>
  <c r="K74" i="6" s="1"/>
  <c r="F88" i="6"/>
  <c r="F74" i="6" s="1"/>
  <c r="N20" i="6"/>
  <c r="G76" i="6"/>
  <c r="H76" i="6"/>
  <c r="H20" i="6" s="1"/>
  <c r="I76" i="6"/>
  <c r="I20" i="6" s="1"/>
  <c r="J76" i="6"/>
  <c r="L76" i="6"/>
  <c r="M76" i="6"/>
  <c r="M20" i="6" s="1"/>
  <c r="N76" i="6"/>
  <c r="G75" i="6"/>
  <c r="H75" i="6"/>
  <c r="I75" i="6"/>
  <c r="J75" i="6"/>
  <c r="J19" i="6" s="1"/>
  <c r="L75" i="6"/>
  <c r="M75" i="6"/>
  <c r="N75" i="6"/>
  <c r="N19" i="6" s="1"/>
  <c r="L19" i="6"/>
  <c r="L83" i="6"/>
  <c r="M83" i="6"/>
  <c r="G83" i="6"/>
  <c r="H83" i="6"/>
  <c r="J83" i="6"/>
  <c r="K89" i="6"/>
  <c r="K75" i="6" s="1"/>
  <c r="F89" i="6"/>
  <c r="F75" i="6" s="1"/>
  <c r="K31" i="6"/>
  <c r="K118" i="6"/>
  <c r="K116" i="6" s="1"/>
  <c r="N116" i="6"/>
  <c r="M116" i="6"/>
  <c r="L116" i="6"/>
  <c r="K115" i="6"/>
  <c r="K113" i="6" s="1"/>
  <c r="N113" i="6"/>
  <c r="M113" i="6"/>
  <c r="L113" i="6"/>
  <c r="K112" i="6"/>
  <c r="K110" i="6" s="1"/>
  <c r="N110" i="6"/>
  <c r="M110" i="6"/>
  <c r="L110" i="6"/>
  <c r="N109" i="6"/>
  <c r="M109" i="6"/>
  <c r="M107" i="6" s="1"/>
  <c r="L109" i="6"/>
  <c r="L107" i="6" s="1"/>
  <c r="K106" i="6"/>
  <c r="K104" i="6" s="1"/>
  <c r="N104" i="6"/>
  <c r="M104" i="6"/>
  <c r="L104" i="6"/>
  <c r="K103" i="6"/>
  <c r="K101" i="6" s="1"/>
  <c r="N101" i="6"/>
  <c r="M101" i="6"/>
  <c r="L101" i="6"/>
  <c r="K100" i="6"/>
  <c r="K98" i="6" s="1"/>
  <c r="N98" i="6"/>
  <c r="M98" i="6"/>
  <c r="L98" i="6"/>
  <c r="K97" i="6"/>
  <c r="K95" i="6" s="1"/>
  <c r="N95" i="6"/>
  <c r="M95" i="6"/>
  <c r="L95" i="6"/>
  <c r="N94" i="6"/>
  <c r="N12" i="6" s="1"/>
  <c r="M94" i="6"/>
  <c r="M12" i="6" s="1"/>
  <c r="L94" i="6"/>
  <c r="K91" i="6"/>
  <c r="K77" i="6" s="1"/>
  <c r="K90" i="6"/>
  <c r="K76" i="6" s="1"/>
  <c r="K87" i="6"/>
  <c r="K73" i="6" s="1"/>
  <c r="K86" i="6"/>
  <c r="K72" i="6" s="1"/>
  <c r="K85" i="6"/>
  <c r="K82" i="6"/>
  <c r="K81" i="6"/>
  <c r="K70" i="6" s="1"/>
  <c r="K80" i="6"/>
  <c r="N78" i="6"/>
  <c r="M78" i="6"/>
  <c r="L78" i="6"/>
  <c r="N77" i="6"/>
  <c r="N21" i="6" s="1"/>
  <c r="M77" i="6"/>
  <c r="M21" i="6" s="1"/>
  <c r="L77" i="6"/>
  <c r="N73" i="6"/>
  <c r="N17" i="6" s="1"/>
  <c r="M73" i="6"/>
  <c r="M17" i="6" s="1"/>
  <c r="L73" i="6"/>
  <c r="L17" i="6" s="1"/>
  <c r="N72" i="6"/>
  <c r="N11" i="6" s="1"/>
  <c r="M72" i="6"/>
  <c r="M11" i="6" s="1"/>
  <c r="L72" i="6"/>
  <c r="L11" i="6" s="1"/>
  <c r="N71" i="6"/>
  <c r="N10" i="6" s="1"/>
  <c r="M71" i="6"/>
  <c r="M10" i="6" s="1"/>
  <c r="L71" i="6"/>
  <c r="N70" i="6"/>
  <c r="N9" i="6" s="1"/>
  <c r="M70" i="6"/>
  <c r="M9" i="6" s="1"/>
  <c r="L70" i="6"/>
  <c r="N69" i="6"/>
  <c r="N8" i="6" s="1"/>
  <c r="M69" i="6"/>
  <c r="M8" i="6" s="1"/>
  <c r="L69" i="6"/>
  <c r="K66" i="6"/>
  <c r="K64" i="6" s="1"/>
  <c r="N64" i="6"/>
  <c r="M64" i="6"/>
  <c r="L64" i="6"/>
  <c r="K63" i="6"/>
  <c r="K61" i="6" s="1"/>
  <c r="N61" i="6"/>
  <c r="M61" i="6"/>
  <c r="L61" i="6"/>
  <c r="N60" i="6"/>
  <c r="N22" i="6" s="1"/>
  <c r="M60" i="6"/>
  <c r="L60" i="6"/>
  <c r="L58" i="6" s="1"/>
  <c r="K57" i="6"/>
  <c r="K55" i="6" s="1"/>
  <c r="N55" i="6"/>
  <c r="M55" i="6"/>
  <c r="L55" i="6"/>
  <c r="K54" i="6"/>
  <c r="K52" i="6" s="1"/>
  <c r="N52" i="6"/>
  <c r="M52" i="6"/>
  <c r="L52" i="6"/>
  <c r="K51" i="6"/>
  <c r="K49" i="6" s="1"/>
  <c r="N49" i="6"/>
  <c r="M49" i="6"/>
  <c r="L49" i="6"/>
  <c r="K46" i="6"/>
  <c r="N46" i="6"/>
  <c r="N25" i="6" s="1"/>
  <c r="M46" i="6"/>
  <c r="L46" i="6"/>
  <c r="K45" i="6"/>
  <c r="K44" i="6"/>
  <c r="N42" i="6"/>
  <c r="M42" i="6"/>
  <c r="L42" i="6"/>
  <c r="K41" i="6"/>
  <c r="K39" i="6" s="1"/>
  <c r="N39" i="6"/>
  <c r="M39" i="6"/>
  <c r="L39" i="6"/>
  <c r="K38" i="6"/>
  <c r="K36" i="6" s="1"/>
  <c r="N36" i="6"/>
  <c r="M36" i="6"/>
  <c r="L36" i="6"/>
  <c r="K35" i="6"/>
  <c r="K33" i="6" s="1"/>
  <c r="N33" i="6"/>
  <c r="M33" i="6"/>
  <c r="L33" i="6"/>
  <c r="K32" i="6"/>
  <c r="N29" i="6"/>
  <c r="M29" i="6"/>
  <c r="L29" i="6"/>
  <c r="N28" i="6"/>
  <c r="M28" i="6"/>
  <c r="L28" i="6"/>
  <c r="N27" i="6"/>
  <c r="N15" i="6" s="1"/>
  <c r="M27" i="6"/>
  <c r="M15" i="6" s="1"/>
  <c r="L27" i="6"/>
  <c r="L15" i="6" s="1"/>
  <c r="N26" i="6"/>
  <c r="M26" i="6"/>
  <c r="L26" i="6"/>
  <c r="M25" i="6"/>
  <c r="M13" i="6" s="1"/>
  <c r="L25" i="6"/>
  <c r="L13" i="6" s="1"/>
  <c r="L21" i="6"/>
  <c r="M19" i="6"/>
  <c r="N14" i="6"/>
  <c r="M14" i="6"/>
  <c r="L14" i="6"/>
  <c r="K14" i="6"/>
  <c r="L9" i="6"/>
  <c r="J116" i="6"/>
  <c r="J113" i="6"/>
  <c r="J110" i="6"/>
  <c r="J109" i="6"/>
  <c r="J107" i="6" s="1"/>
  <c r="J104" i="6"/>
  <c r="J101" i="6"/>
  <c r="J98" i="6"/>
  <c r="J95" i="6"/>
  <c r="J94" i="6"/>
  <c r="J92" i="6" s="1"/>
  <c r="J78" i="6"/>
  <c r="J77" i="6"/>
  <c r="J21" i="6" s="1"/>
  <c r="J73" i="6"/>
  <c r="J72" i="6"/>
  <c r="J11" i="6" s="1"/>
  <c r="J71" i="6"/>
  <c r="J10" i="6" s="1"/>
  <c r="J70" i="6"/>
  <c r="J9" i="6" s="1"/>
  <c r="J69" i="6"/>
  <c r="J8" i="6" s="1"/>
  <c r="J64" i="6"/>
  <c r="J61" i="6"/>
  <c r="J60" i="6"/>
  <c r="J58" i="6" s="1"/>
  <c r="J55" i="6"/>
  <c r="J52" i="6"/>
  <c r="J49" i="6"/>
  <c r="J46" i="6"/>
  <c r="J25" i="6" s="1"/>
  <c r="J42" i="6"/>
  <c r="J39" i="6"/>
  <c r="J36" i="6"/>
  <c r="J33" i="6"/>
  <c r="J29" i="6"/>
  <c r="J28" i="6"/>
  <c r="J16" i="6" s="1"/>
  <c r="J26" i="6"/>
  <c r="J17" i="6"/>
  <c r="I29" i="6"/>
  <c r="G27" i="6"/>
  <c r="G15" i="6" s="1"/>
  <c r="H27" i="6"/>
  <c r="H15" i="6" s="1"/>
  <c r="I27" i="6"/>
  <c r="I15" i="6" s="1"/>
  <c r="H29" i="6"/>
  <c r="F31" i="6"/>
  <c r="F27" i="6" s="1"/>
  <c r="F15" i="6" s="1"/>
  <c r="I98" i="6"/>
  <c r="G14" i="6"/>
  <c r="H14" i="6"/>
  <c r="I14" i="6"/>
  <c r="G42" i="6"/>
  <c r="H42" i="6"/>
  <c r="I42" i="6"/>
  <c r="I26" i="6"/>
  <c r="G26" i="6"/>
  <c r="L16" i="6" l="1"/>
  <c r="K18" i="6"/>
  <c r="K109" i="6"/>
  <c r="K107" i="6" s="1"/>
  <c r="L22" i="6"/>
  <c r="L68" i="6"/>
  <c r="L67" i="6" s="1"/>
  <c r="J22" i="6"/>
  <c r="L8" i="6"/>
  <c r="K83" i="6"/>
  <c r="F18" i="6"/>
  <c r="M68" i="6"/>
  <c r="M67" i="6" s="1"/>
  <c r="N68" i="6"/>
  <c r="N67" i="6" s="1"/>
  <c r="K29" i="6"/>
  <c r="J12" i="6"/>
  <c r="F20" i="6"/>
  <c r="N92" i="6"/>
  <c r="K17" i="6"/>
  <c r="M92" i="6"/>
  <c r="K42" i="6"/>
  <c r="L23" i="6"/>
  <c r="K94" i="6"/>
  <c r="K92" i="6" s="1"/>
  <c r="K71" i="6"/>
  <c r="K78" i="6"/>
  <c r="K28" i="6"/>
  <c r="K21" i="6"/>
  <c r="M16" i="6"/>
  <c r="K27" i="6"/>
  <c r="K15" i="6" s="1"/>
  <c r="K19" i="6"/>
  <c r="N58" i="6"/>
  <c r="K8" i="6"/>
  <c r="K69" i="6"/>
  <c r="K11" i="6"/>
  <c r="K60" i="6"/>
  <c r="K58" i="6" s="1"/>
  <c r="N23" i="6"/>
  <c r="N13" i="6"/>
  <c r="K25" i="6"/>
  <c r="K9" i="6"/>
  <c r="L12" i="6"/>
  <c r="K12" i="6" s="1"/>
  <c r="N16" i="6"/>
  <c r="M23" i="6"/>
  <c r="K26" i="6"/>
  <c r="M58" i="6"/>
  <c r="L92" i="6"/>
  <c r="N107" i="6"/>
  <c r="M22" i="6"/>
  <c r="K22" i="6" s="1"/>
  <c r="L10" i="6"/>
  <c r="K10" i="6" s="1"/>
  <c r="J23" i="6"/>
  <c r="J13" i="6"/>
  <c r="J68" i="6"/>
  <c r="J67" i="6" s="1"/>
  <c r="F44" i="6"/>
  <c r="H26" i="6"/>
  <c r="F26" i="6" s="1"/>
  <c r="M7" i="6" l="1"/>
  <c r="N7" i="6"/>
  <c r="K13" i="6"/>
  <c r="L7" i="6"/>
  <c r="J7" i="6"/>
  <c r="K68" i="6"/>
  <c r="K67" i="6" s="1"/>
  <c r="K16" i="6"/>
  <c r="K23" i="6"/>
  <c r="F14" i="6"/>
  <c r="K7" i="6" l="1"/>
  <c r="I28" i="6"/>
  <c r="E71" i="5"/>
  <c r="D123" i="5" l="1"/>
  <c r="E123" i="5"/>
  <c r="E142" i="5" l="1"/>
  <c r="D142" i="5"/>
  <c r="E141" i="5"/>
  <c r="D141" i="5"/>
  <c r="E140" i="5"/>
  <c r="D140" i="5"/>
  <c r="E139" i="5"/>
  <c r="D139" i="5"/>
  <c r="E153" i="5"/>
  <c r="D153" i="5"/>
  <c r="E148" i="5"/>
  <c r="D148" i="5"/>
  <c r="E143" i="5"/>
  <c r="D143" i="5"/>
  <c r="E117" i="5"/>
  <c r="D117" i="5"/>
  <c r="E116" i="5"/>
  <c r="D116" i="5"/>
  <c r="E115" i="5"/>
  <c r="D115" i="5"/>
  <c r="E114" i="5"/>
  <c r="D114" i="5"/>
  <c r="E133" i="5"/>
  <c r="D133" i="5"/>
  <c r="E128" i="5"/>
  <c r="D128" i="5"/>
  <c r="E118" i="5"/>
  <c r="D118" i="5"/>
  <c r="E102" i="5"/>
  <c r="E101" i="5"/>
  <c r="E100" i="5"/>
  <c r="E99" i="5"/>
  <c r="D102" i="5"/>
  <c r="D101" i="5"/>
  <c r="D100" i="5"/>
  <c r="D99" i="5"/>
  <c r="E108" i="5"/>
  <c r="D108" i="5"/>
  <c r="E103" i="5"/>
  <c r="D103" i="5"/>
  <c r="E80" i="5"/>
  <c r="D80" i="5"/>
  <c r="E79" i="5"/>
  <c r="D79" i="5"/>
  <c r="E78" i="5"/>
  <c r="D78" i="5"/>
  <c r="E77" i="5"/>
  <c r="D77" i="5"/>
  <c r="E93" i="5"/>
  <c r="D93" i="5"/>
  <c r="E87" i="5"/>
  <c r="D87" i="5"/>
  <c r="E29" i="5"/>
  <c r="D29" i="5"/>
  <c r="E28" i="5"/>
  <c r="D28" i="5"/>
  <c r="E27" i="5"/>
  <c r="D27" i="5"/>
  <c r="E26" i="5"/>
  <c r="D26" i="5"/>
  <c r="D9" i="5" s="1"/>
  <c r="D71" i="5"/>
  <c r="E66" i="5"/>
  <c r="D66" i="5"/>
  <c r="E61" i="5"/>
  <c r="D61" i="5"/>
  <c r="E56" i="5"/>
  <c r="D56" i="5"/>
  <c r="E51" i="5"/>
  <c r="D51" i="5"/>
  <c r="E46" i="5"/>
  <c r="D46" i="5"/>
  <c r="E41" i="5"/>
  <c r="D41" i="5"/>
  <c r="E36" i="5"/>
  <c r="D36" i="5"/>
  <c r="E31" i="5"/>
  <c r="D31" i="5"/>
  <c r="H109" i="6"/>
  <c r="H107" i="6" s="1"/>
  <c r="I109" i="6"/>
  <c r="G109" i="6"/>
  <c r="G107" i="6" s="1"/>
  <c r="G116" i="6"/>
  <c r="H116" i="6"/>
  <c r="I116" i="6"/>
  <c r="F118" i="6"/>
  <c r="F116" i="6" s="1"/>
  <c r="G113" i="6"/>
  <c r="H113" i="6"/>
  <c r="I113" i="6"/>
  <c r="F115" i="6"/>
  <c r="F113" i="6" s="1"/>
  <c r="G110" i="6"/>
  <c r="H110" i="6"/>
  <c r="I110" i="6"/>
  <c r="F112" i="6"/>
  <c r="F110" i="6" s="1"/>
  <c r="H94" i="6"/>
  <c r="H92" i="6" s="1"/>
  <c r="I94" i="6"/>
  <c r="I12" i="6" s="1"/>
  <c r="G94" i="6"/>
  <c r="G12" i="6" s="1"/>
  <c r="G104" i="6"/>
  <c r="H104" i="6"/>
  <c r="I104" i="6"/>
  <c r="F106" i="6"/>
  <c r="F104" i="6" s="1"/>
  <c r="G101" i="6"/>
  <c r="H101" i="6"/>
  <c r="I101" i="6"/>
  <c r="F103" i="6"/>
  <c r="F101" i="6" s="1"/>
  <c r="G98" i="6"/>
  <c r="H98" i="6"/>
  <c r="F100" i="6"/>
  <c r="F98" i="6" s="1"/>
  <c r="G95" i="6"/>
  <c r="H95" i="6"/>
  <c r="I95" i="6"/>
  <c r="F97" i="6"/>
  <c r="F95" i="6" s="1"/>
  <c r="F90" i="6"/>
  <c r="F76" i="6" s="1"/>
  <c r="G69" i="6"/>
  <c r="G8" i="6" s="1"/>
  <c r="H69" i="6"/>
  <c r="H8" i="6" s="1"/>
  <c r="I69" i="6"/>
  <c r="G70" i="6"/>
  <c r="G9" i="6" s="1"/>
  <c r="H70" i="6"/>
  <c r="H9" i="6" s="1"/>
  <c r="I70" i="6"/>
  <c r="I9" i="6" s="1"/>
  <c r="G71" i="6"/>
  <c r="G10" i="6" s="1"/>
  <c r="H71" i="6"/>
  <c r="I71" i="6"/>
  <c r="I10" i="6" s="1"/>
  <c r="G72" i="6"/>
  <c r="G11" i="6" s="1"/>
  <c r="H72" i="6"/>
  <c r="H11" i="6" s="1"/>
  <c r="I72" i="6"/>
  <c r="I11" i="6" s="1"/>
  <c r="G73" i="6"/>
  <c r="G17" i="6" s="1"/>
  <c r="H73" i="6"/>
  <c r="H17" i="6" s="1"/>
  <c r="I73" i="6"/>
  <c r="I17" i="6" s="1"/>
  <c r="G19" i="6"/>
  <c r="H19" i="6"/>
  <c r="I19" i="6"/>
  <c r="G77" i="6"/>
  <c r="G21" i="6" s="1"/>
  <c r="H77" i="6"/>
  <c r="H21" i="6" s="1"/>
  <c r="I77" i="6"/>
  <c r="I21" i="6" s="1"/>
  <c r="F86" i="6"/>
  <c r="F72" i="6" s="1"/>
  <c r="F87" i="6"/>
  <c r="F73" i="6" s="1"/>
  <c r="F91" i="6"/>
  <c r="F77" i="6" s="1"/>
  <c r="F85" i="6"/>
  <c r="G78" i="6"/>
  <c r="H78" i="6"/>
  <c r="I78" i="6"/>
  <c r="F82" i="6"/>
  <c r="F81" i="6"/>
  <c r="F70" i="6" s="1"/>
  <c r="F80" i="6"/>
  <c r="F69" i="6" s="1"/>
  <c r="H60" i="6"/>
  <c r="H58" i="6" s="1"/>
  <c r="I60" i="6"/>
  <c r="I58" i="6" s="1"/>
  <c r="G60" i="6"/>
  <c r="G64" i="6"/>
  <c r="H64" i="6"/>
  <c r="I64" i="6"/>
  <c r="F66" i="6"/>
  <c r="F64" i="6" s="1"/>
  <c r="G61" i="6"/>
  <c r="H61" i="6"/>
  <c r="I61" i="6"/>
  <c r="F63" i="6"/>
  <c r="F61" i="6" s="1"/>
  <c r="H28" i="6"/>
  <c r="H16" i="6" s="1"/>
  <c r="G28" i="6"/>
  <c r="G49" i="6"/>
  <c r="H49" i="6"/>
  <c r="I49" i="6"/>
  <c r="F51" i="6"/>
  <c r="F49" i="6" s="1"/>
  <c r="G25" i="6"/>
  <c r="G55" i="6"/>
  <c r="H55" i="6"/>
  <c r="I55" i="6"/>
  <c r="F57" i="6"/>
  <c r="F55" i="6" s="1"/>
  <c r="G52" i="6"/>
  <c r="H52" i="6"/>
  <c r="I52" i="6"/>
  <c r="F54" i="6"/>
  <c r="F52" i="6" s="1"/>
  <c r="G46" i="6"/>
  <c r="H46" i="6"/>
  <c r="H25" i="6" s="1"/>
  <c r="I46" i="6"/>
  <c r="I25" i="6" s="1"/>
  <c r="I23" i="6" s="1"/>
  <c r="F48" i="6"/>
  <c r="F46" i="6" s="1"/>
  <c r="F45" i="6"/>
  <c r="F42" i="6" s="1"/>
  <c r="G39" i="6"/>
  <c r="H39" i="6"/>
  <c r="I39" i="6"/>
  <c r="F41" i="6"/>
  <c r="F39" i="6" s="1"/>
  <c r="G36" i="6"/>
  <c r="H36" i="6"/>
  <c r="I36" i="6"/>
  <c r="F38" i="6"/>
  <c r="F36" i="6" s="1"/>
  <c r="G33" i="6"/>
  <c r="H33" i="6"/>
  <c r="I33" i="6"/>
  <c r="F35" i="6"/>
  <c r="F33" i="6" s="1"/>
  <c r="G29" i="6"/>
  <c r="F32" i="6"/>
  <c r="F29" i="6" s="1"/>
  <c r="I8" i="6" l="1"/>
  <c r="I68" i="6"/>
  <c r="I67" i="6" s="1"/>
  <c r="F83" i="6"/>
  <c r="H10" i="6"/>
  <c r="F10" i="6" s="1"/>
  <c r="H68" i="6"/>
  <c r="H67" i="6" s="1"/>
  <c r="D11" i="5"/>
  <c r="E10" i="5"/>
  <c r="D10" i="5"/>
  <c r="D138" i="5"/>
  <c r="D12" i="5"/>
  <c r="E12" i="5"/>
  <c r="G23" i="6"/>
  <c r="H13" i="6"/>
  <c r="H23" i="6"/>
  <c r="D76" i="5"/>
  <c r="F17" i="6"/>
  <c r="G13" i="6"/>
  <c r="F71" i="6"/>
  <c r="F68" i="6" s="1"/>
  <c r="I22" i="6"/>
  <c r="I16" i="6"/>
  <c r="D98" i="5"/>
  <c r="F9" i="6"/>
  <c r="F19" i="6"/>
  <c r="F11" i="6"/>
  <c r="F8" i="6"/>
  <c r="F21" i="6"/>
  <c r="G92" i="6"/>
  <c r="F109" i="6"/>
  <c r="F107" i="6" s="1"/>
  <c r="E113" i="5"/>
  <c r="E138" i="5"/>
  <c r="F28" i="6"/>
  <c r="H12" i="6"/>
  <c r="F12" i="6" s="1"/>
  <c r="E25" i="5"/>
  <c r="E98" i="5"/>
  <c r="I107" i="6"/>
  <c r="D25" i="5"/>
  <c r="E76" i="5"/>
  <c r="F60" i="6"/>
  <c r="F58" i="6" s="1"/>
  <c r="G58" i="6"/>
  <c r="G16" i="6"/>
  <c r="G22" i="6"/>
  <c r="I13" i="6"/>
  <c r="H22" i="6"/>
  <c r="E9" i="5"/>
  <c r="F94" i="6"/>
  <c r="F92" i="6" s="1"/>
  <c r="I92" i="6"/>
  <c r="D113" i="5"/>
  <c r="E11" i="5"/>
  <c r="G68" i="6"/>
  <c r="G67" i="6" s="1"/>
  <c r="F78" i="6"/>
  <c r="F25" i="6"/>
  <c r="G7" i="6" l="1"/>
  <c r="I7" i="6"/>
  <c r="H7" i="6"/>
  <c r="F67" i="6"/>
  <c r="D8" i="5"/>
  <c r="F13" i="6"/>
  <c r="F23" i="6"/>
  <c r="F16" i="6"/>
  <c r="E8" i="5"/>
  <c r="F22" i="6"/>
  <c r="F7" i="6" l="1"/>
</calcChain>
</file>

<file path=xl/sharedStrings.xml><?xml version="1.0" encoding="utf-8"?>
<sst xmlns="http://schemas.openxmlformats.org/spreadsheetml/2006/main" count="804" uniqueCount="303">
  <si>
    <t>№ п/п</t>
  </si>
  <si>
    <t>Наименование показателя (индикатора)</t>
  </si>
  <si>
    <t>Ед. измерения</t>
  </si>
  <si>
    <t>МУНИЦИПАЛЬНАЯ ПРОГРАММА</t>
  </si>
  <si>
    <t>…</t>
  </si>
  <si>
    <t>ПОДПРОГРАММА 1</t>
  </si>
  <si>
    <t>Показатель (индикатор) 1.2 общий для подпрограммы 1</t>
  </si>
  <si>
    <t>Показатель (индикатор) 1.1.2, определяющий результативность только основного мероприятия 1.1</t>
  </si>
  <si>
    <t>ПОДПРОГРАММА 2</t>
  </si>
  <si>
    <t>…..</t>
  </si>
  <si>
    <t>Показатель (индикатор) 2.2 общий для подпрограммы 2</t>
  </si>
  <si>
    <t>ОСНОВНОЕ МЕРОПРИЯТИЕ 1</t>
  </si>
  <si>
    <t>ОСНОВНОЕ МЕРОПРИЯТИЕ 2</t>
  </si>
  <si>
    <t>Статус</t>
  </si>
  <si>
    <t>всего</t>
  </si>
  <si>
    <t>федеральный бюджет</t>
  </si>
  <si>
    <t>областной бюджет</t>
  </si>
  <si>
    <t>бюджет муниципального района</t>
  </si>
  <si>
    <t>внебюджетные источники</t>
  </si>
  <si>
    <t xml:space="preserve">Наименование муниципальной программы, подпрограммы, основного мероприятия </t>
  </si>
  <si>
    <t>Источники ресурсного обеспечения</t>
  </si>
  <si>
    <t>всего, в том числе:</t>
  </si>
  <si>
    <t xml:space="preserve">федеральный бюджет </t>
  </si>
  <si>
    <t>в том числе:</t>
  </si>
  <si>
    <t>в том числе</t>
  </si>
  <si>
    <t>Наименование подпрограммы, основного мероприятия, мероприятия</t>
  </si>
  <si>
    <t>Ожидаемый непосредственный результат (краткое описание) от реализации подпрограммы, основного мероприятия, мероприятия в очередном финансовом году</t>
  </si>
  <si>
    <t>местный бюджет</t>
  </si>
  <si>
    <t> всего, в том числе в разрезе ГРБС:</t>
  </si>
  <si>
    <t>Исполнитель мероприятия (структурное подразделение органа местного самоуправления, иной главный распорядитель средств бюджета муниципального района
(далее – ГРБС))</t>
  </si>
  <si>
    <t>КБК (в соответствии с решением о бюджете Павловского муниципального района Воронежской области) (далее – КБК) РзПз</t>
  </si>
  <si>
    <t>внебюджетные средства</t>
  </si>
  <si>
    <t>ОСНОВНОЕ 
МЕРОПРИЯТИЕ 2.1</t>
  </si>
  <si>
    <t>ОСНОВНОЕ МЕРОПРИЯТИЕ 1.1.</t>
  </si>
  <si>
    <t>ОСНОВНОЕ 
МЕРОПРИЯТИЕ 1.2.</t>
  </si>
  <si>
    <t>ОСНОВНОЕ 
МЕРОПРИЯТИЕ 1.1.</t>
  </si>
  <si>
    <t>ОСНОВНОЕ 
МЕРОПРИЯТИЕ 2.2.</t>
  </si>
  <si>
    <t>ОСНОВНОЕ 
МЕРОПРИЯТИЕ 2.1.</t>
  </si>
  <si>
    <t>%</t>
  </si>
  <si>
    <t>1.1.1.</t>
  </si>
  <si>
    <t> 1.2.1</t>
  </si>
  <si>
    <t>1.3.1</t>
  </si>
  <si>
    <t>2.1</t>
  </si>
  <si>
    <t>2.1.1.</t>
  </si>
  <si>
    <t>Проведение мероприятий, направленных на организацию досуга и вовлечения пожилых людей в общественную жизнь</t>
  </si>
  <si>
    <t>шт.</t>
  </si>
  <si>
    <t>2.2.1</t>
  </si>
  <si>
    <t>4.1.1</t>
  </si>
  <si>
    <t>1.1</t>
  </si>
  <si>
    <t>ОСНОВНОЕ 
МЕРОПРИЯТИЕ 1.3.</t>
  </si>
  <si>
    <t xml:space="preserve">Оказание финансовой поддержки социально направленным общественным организациям Павловского муниципального района  </t>
  </si>
  <si>
    <t>ПОДПРОГРАММА 3</t>
  </si>
  <si>
    <t>ОСНОВНОЕ 
МЕРОПРИЯТИЕ 3.1.</t>
  </si>
  <si>
    <t>ПОДПРОГРАММА 4</t>
  </si>
  <si>
    <t>ОСНОВНОЕ 
МЕРОПРИЯТИЕ 4.1.</t>
  </si>
  <si>
    <t>ОСНОВНОЕ 
МЕРОПРИЯТИЕ 4.2.</t>
  </si>
  <si>
    <t>ОСНОВНОЕ 
МЕРОПРИЯТИЕ 4.3.</t>
  </si>
  <si>
    <t>ОСНОВНОЕ 
МЕРОПРИЯТИЕ 4.4.</t>
  </si>
  <si>
    <t>0113</t>
  </si>
  <si>
    <t>0801</t>
  </si>
  <si>
    <t>1001</t>
  </si>
  <si>
    <t>Глава Павловского                                                                                         муниципального района                              Воронежской области</t>
  </si>
  <si>
    <t>2.1.1</t>
  </si>
  <si>
    <t>Администрация Павловского муниципального района  Воронежской области</t>
  </si>
  <si>
    <t xml:space="preserve">«Социально-экономическое развитие Воронцовского сельского поселения» </t>
  </si>
  <si>
    <t>«Развитие инфраструктуры и благоустройство территории Воронцовского сельского поселения»</t>
  </si>
  <si>
    <t>Администрация Воронцовского сельского поселения</t>
  </si>
  <si>
    <t>Организация уличного освещения</t>
  </si>
  <si>
    <t>0503</t>
  </si>
  <si>
    <t>ОСНОВНОЕ МЕРОПРИЯТИЕ 1.2.</t>
  </si>
  <si>
    <t>Организация мест захоронения</t>
  </si>
  <si>
    <t>ОСНОВНОЕ МЕРОПРИЯТИЕ 1.3.</t>
  </si>
  <si>
    <t>Организация водоснабжения</t>
  </si>
  <si>
    <t>ОСНОВНОЕ МЕРОПРИЯТИЕ 1.4.</t>
  </si>
  <si>
    <t>Организация газоснабжения</t>
  </si>
  <si>
    <t>ОСНОВНОЕ МЕРОПРИЯТИЕ 1.5.</t>
  </si>
  <si>
    <t>Благоустройство территории сельского поселения</t>
  </si>
  <si>
    <t>ОСНОВНОЕ МЕРОПРИЯТИЕ 1.6.</t>
  </si>
  <si>
    <t>Осуществление дорожной деятельности в отношении автомобильных дорог местного значения</t>
  </si>
  <si>
    <t>ОСНОВНОЕ МЕРОПРИЯТИЕ 1.7.</t>
  </si>
  <si>
    <t>Озеленение территории</t>
  </si>
  <si>
    <t>0409</t>
  </si>
  <si>
    <t>ОСНОВНОЕ МЕРОПРИЯТИЕ 1.8.</t>
  </si>
  <si>
    <t>Обеспечение сохранности и ремонт военно-мемориальных объектов</t>
  </si>
  <si>
    <t>ОСНОВНОЕ МЕРОПРИЯТИЕ 1.9.</t>
  </si>
  <si>
    <t>Развитие культуры Воронцовского сельского поселения</t>
  </si>
  <si>
    <t>Культурно-досуговая деятельность и развитие народного творчества</t>
  </si>
  <si>
    <t>Укрепление материально-технической базы учреждений культуры</t>
  </si>
  <si>
    <t>Обеспечение реализации муниципальной программы</t>
  </si>
  <si>
    <t>Финансовое обеспечение деятельности органов местного самоуправления Воронцовского сельского поселения</t>
  </si>
  <si>
    <t>0102</t>
  </si>
  <si>
    <t>0104</t>
  </si>
  <si>
    <t>ОСНОВНОЕ 
МЕРОПРИЯТИЕ 3.2.</t>
  </si>
  <si>
    <t>Финансовое обеспечение выполнения других расходных обязательств Воронцовского сельского поселения органами местного самоуправления Воронцовского сельского поселения</t>
  </si>
  <si>
    <t>0203</t>
  </si>
  <si>
    <t>0314</t>
  </si>
  <si>
    <t>1101</t>
  </si>
  <si>
    <t>1301</t>
  </si>
  <si>
    <t>Безопасность и правопорядок на территории Воронцовского сельского поселения</t>
  </si>
  <si>
    <t>Предупреждение и помощь населению в чрезвычайных ситуациях</t>
  </si>
  <si>
    <t>Обеспечение первичных мер пожарной безопасности на территории сельского поселения</t>
  </si>
  <si>
    <t>Профилактика преступности, обеспечение необходимых условий для безопасной жизнедеятельности</t>
  </si>
  <si>
    <t>Профилактика коррупции</t>
  </si>
  <si>
    <t>ПОДПРОГРАММА 5</t>
  </si>
  <si>
    <t>"Энергосбережение и повышение энергетической эффективности на территории Воронцовского сельского поселения"</t>
  </si>
  <si>
    <t>ОСНОВНОЕ 
МЕРОПРИЯТИЕ 5.1.</t>
  </si>
  <si>
    <t>Повышение энергетической эффективности в электроснабжении</t>
  </si>
  <si>
    <t>ОСНОВНОЕ 
МЕРОПРИЯТИЕ 5.2.</t>
  </si>
  <si>
    <t>Повышение энергетической эффективности в газоснабжении</t>
  </si>
  <si>
    <t>ОСНОВНОЕ 
МЕРОПРИЯТИЕ 5.3.</t>
  </si>
  <si>
    <t>Повышение энергетической эффективности в водоснабжении</t>
  </si>
  <si>
    <t>Повышение уровня благоустройства сельской территории</t>
  </si>
  <si>
    <t>Содержание мест захоронения в надлежащем состоянии</t>
  </si>
  <si>
    <t>Реконструкция и развитие сетей коммунальной инфраструктуры;                                 повышение удовлетворенности населения уровнем жилищно-коммунального обслуживания</t>
  </si>
  <si>
    <t xml:space="preserve">Повышение уровня благоустройства сельской территории;             создание комфортных условий для отдыха населения        </t>
  </si>
  <si>
    <t>Приведение улично-дорожной сети в соответствии с нормативными требованиями</t>
  </si>
  <si>
    <t>Улучшение экологической обстановки и создание благоприятных условий для проживания населения, сохранение биологического разнообразия</t>
  </si>
  <si>
    <t>Сохранность военно-мемориальных объектов и содержание  в надлежащем состоянии</t>
  </si>
  <si>
    <t xml:space="preserve">Создание ТОС и с их помощью решение проблем сельской территории </t>
  </si>
  <si>
    <t>Сохранение и развитие культурного потенциала Воронцовского сельского поселения</t>
  </si>
  <si>
    <t>сохранение и эффективное использование культурного наследия;                          решение организации досуга молодежи, формирование правильной ценностной ориентации подрастающего поколения</t>
  </si>
  <si>
    <t>Сохранение и укрепление материально-технической базы учреждений культуры</t>
  </si>
  <si>
    <t>Создание эффективной системы планирования и управления реализацией мероприятий муниципальной программы;                  обеспечение эффективного и целенаправленного расходования бюджетных средств</t>
  </si>
  <si>
    <t>Создание эффективной системы защиты населения от чрезвычайных ситуаций природного и техногенного характера</t>
  </si>
  <si>
    <t xml:space="preserve">Снижение рисков и смягчение последствий чрезвычайных ситуаций природного и техногенного характера </t>
  </si>
  <si>
    <t>Повышение качества и результативности противодействия преступности</t>
  </si>
  <si>
    <t>Повышение качества и результативности противодействия коррупции</t>
  </si>
  <si>
    <t xml:space="preserve">Повышение эффективности  использования энергетических ресурсов    </t>
  </si>
  <si>
    <t>Обеспечение устойчивого социально-экономического развития сельского поселения;                          создание комфортных условий для проживания жителей сельского поселения</t>
  </si>
  <si>
    <t>Реконструкция и развитие сетей коммунальной инфраструктуры;                                 обеспечение населения качественной питьевой водой, соответствующей требованиям безопасности, установленным санитарно-эпидемиологическими нормами</t>
  </si>
  <si>
    <t>ОСНОВНОЕ 
МЕРОПРИЯТИЕ 1.8.</t>
  </si>
  <si>
    <t>ОСНОВНОЕ 
МЕРОПРИЯТИЕ 1.9.</t>
  </si>
  <si>
    <t>Поддержка и развитие ТОС на территории Воронцовского сельского поселения</t>
  </si>
  <si>
    <t xml:space="preserve">«Социально-экономическое развитие Воронцовского сельского поселения»  </t>
  </si>
  <si>
    <t xml:space="preserve">«Развитие инфраструктуры и благоустройство территории Воронцовского сельского поселения» </t>
  </si>
  <si>
    <t>ОСНОВНОЕ 
МЕРОПРИЯТИЕ 1.4.</t>
  </si>
  <si>
    <t>ОСНОВНОЕ 
МЕРОПРИЯТИЕ 1.5.</t>
  </si>
  <si>
    <t>ОСНОВНОЕ 
МЕРОПРИЯТИЕ 1.6.</t>
  </si>
  <si>
    <t>ОСНОВНОЕ 
МЕРОПРИЯТИЕ 1.7.</t>
  </si>
  <si>
    <t>Энергосбережение и повышение энергетической эффективности на территории Воронцовского сельского поселения</t>
  </si>
  <si>
    <t>бюджет сельского поселения</t>
  </si>
  <si>
    <t>ПОДПРОГРАММА 1  «Развитие инфраструктуры и благоустройство территории Воронцовского сельского поселения»</t>
  </si>
  <si>
    <t xml:space="preserve">ОСНОВНОЕ МЕРОПРИЯТИЕ 1.1 Организация уличного освещения
</t>
  </si>
  <si>
    <t>ОСНОВНОЕ  МЕРОПРИЯТИЕ 1.2. Организация мест захоронения</t>
  </si>
  <si>
    <t>ОСНОВНОЕ  МЕРОПРИЯТИЕ 1.3. Организация водоснабжения</t>
  </si>
  <si>
    <t>ОСНОВНОЕ  МЕРОПРИЯТИЕ 1.4. Организация газоснабжения</t>
  </si>
  <si>
    <t>1.4.1</t>
  </si>
  <si>
    <t>ОСНОВНОЕ  МЕРОПРИЯТИЕ 1.5. Благоустройство территории сельского поселения</t>
  </si>
  <si>
    <t>1.5.1</t>
  </si>
  <si>
    <t>1.6.1</t>
  </si>
  <si>
    <t>1.7.1</t>
  </si>
  <si>
    <t>1.8.1</t>
  </si>
  <si>
    <t>ОСНОВНОЕ  МЕРОПРИЯТИЕ 1.9. Поддержка и развитие ТОС на территории Воронцовского сельского поселения</t>
  </si>
  <si>
    <t>1.9.1</t>
  </si>
  <si>
    <t>ПОДПРОГРАММА 2 «Развитие культуры Воронцовского сельского поселения»</t>
  </si>
  <si>
    <t>ОСНОВНОЕ  МЕРОПРИЯТИЕ 2.1  Культурно-досуговая деятельность и развитие народного творчества</t>
  </si>
  <si>
    <t xml:space="preserve">ОСНОВНОЕ  МЕРОПРИЯТИЕ 2.2. Укрепление материально-технической базы учреждений культуры </t>
  </si>
  <si>
    <t>ПОДПРОГРАММА 3 "Обеспечение реализации муниципальной программы"</t>
  </si>
  <si>
    <t>3.1.</t>
  </si>
  <si>
    <t>3.1.1.</t>
  </si>
  <si>
    <t>ОСНОВНОЕ  МЕРОПРИЯТИЕ 3.1. Финансовое обеспечение деятельности органов местного самоуправления Воронцовского сельского поселения</t>
  </si>
  <si>
    <t>3.2.2.</t>
  </si>
  <si>
    <t>ПОДПРОГРАММА 4 "Безопасность и правопорядок на территории Воронцовского сельского поселения"</t>
  </si>
  <si>
    <t>4.1</t>
  </si>
  <si>
    <t>ОСНОВНОЕ МЕРОПРИЯТИЕ 4.1. Предупреждение и помощь населению в чрезвычайных ситуациях</t>
  </si>
  <si>
    <t>ОСНОВНОЕ МЕРОПРИЯТИЕ 4.2. Обеспечение первичных мер пожарной безопасности на территории сельского поселения</t>
  </si>
  <si>
    <t>4.2.1.</t>
  </si>
  <si>
    <t>4.3.1.</t>
  </si>
  <si>
    <t>ПОДПРОГРАММА 5 "Энергосбережение и повышение энергетической эффективности на территории Воронцовского сельского поселения"</t>
  </si>
  <si>
    <t>5.1.</t>
  </si>
  <si>
    <t>5.1.1</t>
  </si>
  <si>
    <t>ОСНОВНОЕ МЕРОПРИЯТИЕ 5.2. Повышение энергетической эффективности в газоснабжении</t>
  </si>
  <si>
    <t>ОСНОВНОЕ МЕРОПРИЯТИЕ 5.3. Повышение энергетической эффективности в водоснабжении</t>
  </si>
  <si>
    <t>5.2.1.</t>
  </si>
  <si>
    <t>5.3.1.</t>
  </si>
  <si>
    <t>МУНИЦИПАЛЬНАЯ ПРОГРАММА "Социально-экономическое развитие Воронцовского сельского поселения"</t>
  </si>
  <si>
    <t>Уровень газификации домов сетевым газом</t>
  </si>
  <si>
    <t>ОСНОВНОЕ  МЕРОПРИЯТИЕ 1.6. Осуществление дорожной деятельности в отношении автомобильных дорог местного значения</t>
  </si>
  <si>
    <t>ОСНОВНОЕ  МЕРОПРИЯТИЕ 1.7. Озеленение территории</t>
  </si>
  <si>
    <t>ОСНОВНОЕ  МЕРОПРИЯТИЕ 1.8. Обеспечение сохранности и ремонт военно-мемориальных объектов</t>
  </si>
  <si>
    <t xml:space="preserve">Доля внедрения поселением светодиодных светильников  в системе наружного освещения </t>
  </si>
  <si>
    <t>Содержание мест захоронения</t>
  </si>
  <si>
    <t>да/нет</t>
  </si>
  <si>
    <t>Количество благоустроенных мест массового отдыха</t>
  </si>
  <si>
    <t>Доля протяженности освещенных частей улиц, проездов, набережных к их общей протяженности</t>
  </si>
  <si>
    <t>Обеспеченность населения центральным водоснабжением</t>
  </si>
  <si>
    <t>Количество отремонтированных и благоустроенных военно-мемориальных объектов</t>
  </si>
  <si>
    <t>Количество культурно-досуговых мероприятий, проводимых учреждениями культуры</t>
  </si>
  <si>
    <t>Количество отремонтированных учреждений культуры</t>
  </si>
  <si>
    <t>Уровень использования плановых назначений по расходам на реализацию подпрограммы</t>
  </si>
  <si>
    <t>Проведение мероприятий по дезинсекционным и акарицидным обработкам</t>
  </si>
  <si>
    <t>Доля расходов бюджета поселения на содержание органов местного самоуправления</t>
  </si>
  <si>
    <t>ОСНОВНОЕ  МЕРОПРИЯТИЕ 3.2. Финансовое обеспечение выполнения других расходных обязательств Воронцовского сельского поселения органами местного самоуправления Воронцовского сельского поселения</t>
  </si>
  <si>
    <t>руб.</t>
  </si>
  <si>
    <t>Полнота информационного обеспечения населения</t>
  </si>
  <si>
    <t xml:space="preserve">Доля расходов бюджета поселения на обеспечение выполнения других расходных обязательств  </t>
  </si>
  <si>
    <t>1.</t>
  </si>
  <si>
    <t>Оказание поддержки гражданам и их объединениям, участвующим в охране общественного порядка, создание условий для деятельности добровольных народных дружин</t>
  </si>
  <si>
    <t xml:space="preserve">Доля объемов воды, потребляемой (используемой) бюджетными учреждениями, расчеты за которую осуществляются с использованием приборов учета, в общем объеме воды, потребляемой (используемой) бюджетными учреждениями </t>
  </si>
  <si>
    <t xml:space="preserve">Доля объемов природного газа, потребляемого (используемого) бюджетными учреждениями, расчеты за который осуществляются с использованием приборов учета, в общем объеме природного газа, потребляемого (используемого) бюджетными учреждениями </t>
  </si>
  <si>
    <t xml:space="preserve"> Численность пожаров относительно базового года</t>
  </si>
  <si>
    <t>Доля расходов бюджета на обеспечение энергетическими ресурсами бюджетных учреждений</t>
  </si>
  <si>
    <t>Доля расходов бюджета на обеспечение выполнения мероприятий подпрограммы</t>
  </si>
  <si>
    <t>Воронцовского сельского поселения Павловского муниципального района</t>
  </si>
  <si>
    <t>да</t>
  </si>
  <si>
    <t>4</t>
  </si>
  <si>
    <t>Количество посещающих культурно-досуговые мероприятия</t>
  </si>
  <si>
    <t>чел.</t>
  </si>
  <si>
    <t>Доля протяженности автомобильных дорог общего пользования, отвечающих нормативным требованиям</t>
  </si>
  <si>
    <t>Количество ТОС, организованных в поселении</t>
  </si>
  <si>
    <t>Расходы бюджета на выполнение мероприятий программы в расчете на 1 жителя</t>
  </si>
  <si>
    <t>ОСНОВНОЕ МЕРОПРИЯТИЕ 4.3. Профилактика преступности, обеспечение необходимых условий для безопасной жизнедеятельности</t>
  </si>
  <si>
    <t>ОСНОВНОЕ МЕРОПРИЯТИЕ 5.1. Повышение энергетической эффективности в электроснабжении</t>
  </si>
  <si>
    <t>Создание безопасной и комфортной среды проживания и жизнедеятельности граждан</t>
  </si>
  <si>
    <t>0412</t>
  </si>
  <si>
    <t>0502</t>
  </si>
  <si>
    <t>Сведения о достижении значений показателей (индикаторов) муниципальной программы</t>
  </si>
  <si>
    <t>Значение показателя (индикатора)</t>
  </si>
  <si>
    <t>план</t>
  </si>
  <si>
    <t>факт</t>
  </si>
  <si>
    <t>Обоснование отклонений значений показавтеля (индикатора)</t>
  </si>
  <si>
    <t>предусмотрено планом</t>
  </si>
  <si>
    <t xml:space="preserve">Кассовое исполнение муниципальной программы </t>
  </si>
  <si>
    <t xml:space="preserve">Отчет о выполнении Плана реализации муниципальной программы Воронцовского сельского поселения Павловского муниципального района </t>
  </si>
  <si>
    <t>Отчет о расходах федерального, областного и бюджета Воронцовского сельского поселения Павловского</t>
  </si>
  <si>
    <t>Павловского муниципального района, внебюджетных источников на реализацию целей муниципальной программы</t>
  </si>
  <si>
    <t>Расходы за отчетный период</t>
  </si>
  <si>
    <t>фактически профинансировано</t>
  </si>
  <si>
    <t>предусмотрено решением СНД о бюджете сельского поселения</t>
  </si>
  <si>
    <t>1102</t>
  </si>
  <si>
    <t>3</t>
  </si>
  <si>
    <t>1003</t>
  </si>
  <si>
    <t>31,0</t>
  </si>
  <si>
    <t>31,1</t>
  </si>
  <si>
    <t>86,0</t>
  </si>
  <si>
    <t>86,6</t>
  </si>
  <si>
    <t>38,9</t>
  </si>
  <si>
    <t>Воронцовского сельского поселения Павловского муниципального района по состоянию на 01 января 2025 года</t>
  </si>
  <si>
    <t>по состоянию на 01 января 2025 года</t>
  </si>
  <si>
    <t>Количество высаженных деревьев и кустарников</t>
  </si>
  <si>
    <t>за 2024 год</t>
  </si>
  <si>
    <t>уровень освоения средств, %</t>
  </si>
  <si>
    <t>Отчет об исполнении бюджетных ассигнований бюджета Воронцовского сельского поселения</t>
  </si>
  <si>
    <t>на реализацию муниципальной программы "Социально-экономическое развитие Воронцовского сельского поселения"</t>
  </si>
  <si>
    <t xml:space="preserve">по состоянию на 01 января  2025 года </t>
  </si>
  <si>
    <t>статус</t>
  </si>
  <si>
    <t>наименование муниципальной программы, подпрограммы, основного мероприятия, мероприятия</t>
  </si>
  <si>
    <t>наименование ответственного исполнителя, исполнителя-главного распорядителя средств местного бюджета (далее-ГРБС)</t>
  </si>
  <si>
    <t>код бюджетной классификации</t>
  </si>
  <si>
    <t>ГРБС</t>
  </si>
  <si>
    <t>РзПз</t>
  </si>
  <si>
    <t>ЦСР</t>
  </si>
  <si>
    <t>ВР</t>
  </si>
  <si>
    <t>расходы местного бюджета за отчетный год, тыс. руб.</t>
  </si>
  <si>
    <t>лимит на год</t>
  </si>
  <si>
    <t>кассовый план на отчетную дату</t>
  </si>
  <si>
    <t>кассовое исполнение на отчетную дату</t>
  </si>
  <si>
    <t>"Социально-экономическое развитие Воронцовского сельского поселения"</t>
  </si>
  <si>
    <t>в т.ч. по ГРБС:</t>
  </si>
  <si>
    <t>Развитие инфраструктуры и благоустройство территории Воронцовского сельского поселения</t>
  </si>
  <si>
    <t>всего:</t>
  </si>
  <si>
    <t>Основное мероприятие 1.1.</t>
  </si>
  <si>
    <t>Основное мероприятие 1.2.</t>
  </si>
  <si>
    <t>0110178670</t>
  </si>
  <si>
    <t>01101S8670</t>
  </si>
  <si>
    <t>0110278610</t>
  </si>
  <si>
    <t>Основное мероприятия 1.3.</t>
  </si>
  <si>
    <t xml:space="preserve"> Организация водоснабжения</t>
  </si>
  <si>
    <t>0110378610</t>
  </si>
  <si>
    <t>Основное мероприятия 1.4.</t>
  </si>
  <si>
    <t>0110478610</t>
  </si>
  <si>
    <t>Основное мероприятия 1.5.</t>
  </si>
  <si>
    <t>0110578610</t>
  </si>
  <si>
    <t>Основное мероприятия 1.6.</t>
  </si>
  <si>
    <t>Основное мероприятия 1.7.</t>
  </si>
  <si>
    <t>0110778610</t>
  </si>
  <si>
    <t>Основное мероприятия 1.8.</t>
  </si>
  <si>
    <t>0110878610</t>
  </si>
  <si>
    <t>Основное мероприятия 1.9.</t>
  </si>
  <si>
    <t>0110978610</t>
  </si>
  <si>
    <t>Развитие культуры в Воронцовском сельском поселении</t>
  </si>
  <si>
    <t>0120100590</t>
  </si>
  <si>
    <t>Основное мероприятия 2.1.</t>
  </si>
  <si>
    <t>Основное мероприятия 3.1.</t>
  </si>
  <si>
    <t>0130172020</t>
  </si>
  <si>
    <t>0130172010</t>
  </si>
  <si>
    <t>0130170200</t>
  </si>
  <si>
    <t>Основное мероприятие 3.2.</t>
  </si>
  <si>
    <t>0130251180</t>
  </si>
  <si>
    <t>0130270470</t>
  </si>
  <si>
    <t>0130270410</t>
  </si>
  <si>
    <t>01302S8790</t>
  </si>
  <si>
    <t>Бедопасность и правопорядок на территории Воронцовского сельского поселения</t>
  </si>
  <si>
    <t>0140171430</t>
  </si>
  <si>
    <t>Основное мероприятие 4.1.</t>
  </si>
  <si>
    <t>Основное мероприятие 4.2.</t>
  </si>
  <si>
    <t>01403S9890</t>
  </si>
  <si>
    <t>Основное мероприятие 4.3.</t>
  </si>
  <si>
    <t>Основное мероприятие 4.4.</t>
  </si>
  <si>
    <t>Основное мероприятие 5.1.</t>
  </si>
  <si>
    <t>0150178670</t>
  </si>
  <si>
    <t>Основное мероприятие 5.2.</t>
  </si>
  <si>
    <t>Основное мероприятие 5.3.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</si>
</sst>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top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justify" vertical="top"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horizontal="right" vertical="top" wrapText="1"/>
    </xf>
    <xf numFmtId="49" fontId="2" fillId="2" borderId="4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wrapText="1"/>
    </xf>
    <xf numFmtId="0" fontId="1" fillId="3" borderId="0" xfId="0" applyFont="1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justify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8" fillId="2" borderId="1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right" vertical="top" wrapText="1"/>
    </xf>
    <xf numFmtId="49" fontId="8" fillId="2" borderId="4" xfId="0" applyNumberFormat="1" applyFont="1" applyFill="1" applyBorder="1" applyAlignment="1">
      <alignment horizontal="right" vertical="top" wrapText="1"/>
    </xf>
    <xf numFmtId="49" fontId="6" fillId="2" borderId="4" xfId="0" applyNumberFormat="1" applyFont="1" applyFill="1" applyBorder="1" applyAlignment="1">
      <alignment horizontal="right" vertical="top" wrapText="1"/>
    </xf>
    <xf numFmtId="49" fontId="2" fillId="2" borderId="5" xfId="0" applyNumberFormat="1" applyFont="1" applyFill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/>
    </xf>
    <xf numFmtId="4" fontId="8" fillId="2" borderId="1" xfId="0" applyNumberFormat="1" applyFont="1" applyFill="1" applyBorder="1" applyAlignment="1">
      <alignment vertical="top" wrapText="1"/>
    </xf>
    <xf numFmtId="4" fontId="6" fillId="2" borderId="3" xfId="0" applyNumberFormat="1" applyFont="1" applyFill="1" applyBorder="1" applyAlignment="1">
      <alignment horizontal="right" vertical="top" wrapText="1"/>
    </xf>
    <xf numFmtId="4" fontId="6" fillId="0" borderId="8" xfId="0" applyNumberFormat="1" applyFont="1" applyBorder="1" applyAlignment="1">
      <alignment vertical="top" wrapText="1"/>
    </xf>
    <xf numFmtId="4" fontId="7" fillId="0" borderId="1" xfId="0" applyNumberFormat="1" applyFont="1" applyBorder="1"/>
    <xf numFmtId="4" fontId="6" fillId="2" borderId="1" xfId="0" applyNumberFormat="1" applyFont="1" applyFill="1" applyBorder="1" applyAlignment="1">
      <alignment vertical="top" wrapText="1"/>
    </xf>
    <xf numFmtId="4" fontId="1" fillId="0" borderId="1" xfId="0" applyNumberFormat="1" applyFont="1" applyBorder="1"/>
    <xf numFmtId="4" fontId="2" fillId="2" borderId="1" xfId="0" applyNumberFormat="1" applyFont="1" applyFill="1" applyBorder="1" applyAlignment="1">
      <alignment vertical="top" wrapText="1"/>
    </xf>
    <xf numFmtId="4" fontId="6" fillId="2" borderId="3" xfId="0" applyNumberFormat="1" applyFont="1" applyFill="1" applyBorder="1" applyAlignment="1">
      <alignment wrapText="1"/>
    </xf>
    <xf numFmtId="4" fontId="6" fillId="2" borderId="3" xfId="0" applyNumberFormat="1" applyFont="1" applyFill="1" applyBorder="1" applyAlignment="1">
      <alignment horizontal="right" wrapText="1"/>
    </xf>
    <xf numFmtId="4" fontId="7" fillId="0" borderId="3" xfId="0" applyNumberFormat="1" applyFont="1" applyBorder="1"/>
    <xf numFmtId="4" fontId="6" fillId="2" borderId="1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2" fontId="2" fillId="4" borderId="1" xfId="0" applyNumberFormat="1" applyFont="1" applyFill="1" applyBorder="1" applyAlignment="1">
      <alignment wrapText="1"/>
    </xf>
    <xf numFmtId="4" fontId="2" fillId="4" borderId="1" xfId="0" applyNumberFormat="1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" fontId="8" fillId="2" borderId="0" xfId="0" applyNumberFormat="1" applyFont="1" applyFill="1" applyBorder="1" applyAlignment="1">
      <alignment wrapText="1"/>
    </xf>
    <xf numFmtId="4" fontId="6" fillId="2" borderId="0" xfId="0" applyNumberFormat="1" applyFont="1" applyFill="1" applyBorder="1" applyAlignment="1">
      <alignment horizontal="right" vertical="top" wrapText="1"/>
    </xf>
    <xf numFmtId="4" fontId="6" fillId="2" borderId="0" xfId="0" applyNumberFormat="1" applyFont="1" applyFill="1" applyBorder="1" applyAlignment="1">
      <alignment wrapText="1"/>
    </xf>
    <xf numFmtId="4" fontId="7" fillId="0" borderId="0" xfId="0" applyNumberFormat="1" applyFont="1" applyBorder="1"/>
    <xf numFmtId="4" fontId="6" fillId="2" borderId="0" xfId="0" applyNumberFormat="1" applyFont="1" applyFill="1" applyBorder="1" applyAlignment="1">
      <alignment vertical="top" wrapText="1"/>
    </xf>
    <xf numFmtId="4" fontId="2" fillId="2" borderId="0" xfId="0" applyNumberFormat="1" applyFont="1" applyFill="1" applyBorder="1" applyAlignment="1">
      <alignment wrapText="1"/>
    </xf>
    <xf numFmtId="4" fontId="1" fillId="0" borderId="0" xfId="0" applyNumberFormat="1" applyFont="1" applyBorder="1"/>
    <xf numFmtId="4" fontId="2" fillId="2" borderId="0" xfId="0" applyNumberFormat="1" applyFont="1" applyFill="1" applyBorder="1" applyAlignment="1">
      <alignment vertical="top" wrapText="1"/>
    </xf>
    <xf numFmtId="4" fontId="2" fillId="2" borderId="0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justify" wrapText="1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49" fontId="1" fillId="4" borderId="5" xfId="0" applyNumberFormat="1" applyFont="1" applyFill="1" applyBorder="1" applyAlignment="1">
      <alignment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wrapText="1"/>
    </xf>
    <xf numFmtId="49" fontId="1" fillId="4" borderId="5" xfId="0" applyNumberFormat="1" applyFont="1" applyFill="1" applyBorder="1" applyAlignment="1">
      <alignment horizontal="left" vertical="center" wrapText="1"/>
    </xf>
    <xf numFmtId="49" fontId="1" fillId="4" borderId="10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top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165" fontId="6" fillId="0" borderId="1" xfId="0" applyNumberFormat="1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165" fontId="9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0" xfId="0" applyFont="1" applyAlignment="1"/>
    <xf numFmtId="0" fontId="2" fillId="0" borderId="5" xfId="0" applyFont="1" applyBorder="1" applyAlignment="1">
      <alignment horizontal="left" wrapText="1"/>
    </xf>
    <xf numFmtId="49" fontId="2" fillId="0" borderId="1" xfId="0" applyNumberFormat="1" applyFont="1" applyBorder="1"/>
    <xf numFmtId="0" fontId="1" fillId="4" borderId="1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wrapText="1"/>
    </xf>
    <xf numFmtId="49" fontId="1" fillId="4" borderId="7" xfId="0" applyNumberFormat="1" applyFont="1" applyFill="1" applyBorder="1" applyAlignment="1">
      <alignment wrapText="1"/>
    </xf>
    <xf numFmtId="49" fontId="1" fillId="4" borderId="8" xfId="0" applyNumberFormat="1" applyFont="1" applyFill="1" applyBorder="1" applyAlignment="1">
      <alignment wrapText="1"/>
    </xf>
    <xf numFmtId="0" fontId="1" fillId="4" borderId="9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49" fontId="1" fillId="4" borderId="9" xfId="0" applyNumberFormat="1" applyFont="1" applyFill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9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view="pageBreakPreview" topLeftCell="A21" zoomScale="78" zoomScaleSheetLayoutView="78" zoomScalePageLayoutView="80" workbookViewId="0">
      <selection activeCell="J11" sqref="J11"/>
    </sheetView>
  </sheetViews>
  <sheetFormatPr defaultRowHeight="15.75" x14ac:dyDescent="0.25"/>
  <cols>
    <col min="1" max="1" width="6.28515625" style="1" customWidth="1"/>
    <col min="2" max="2" width="59.42578125" style="1" customWidth="1"/>
    <col min="3" max="3" width="10.5703125" style="1" customWidth="1"/>
    <col min="4" max="4" width="18.140625" style="1" customWidth="1"/>
    <col min="5" max="5" width="17.42578125" style="1" customWidth="1"/>
    <col min="6" max="6" width="25.28515625" style="1" customWidth="1"/>
    <col min="7" max="16384" width="9.140625" style="1"/>
  </cols>
  <sheetData>
    <row r="1" spans="1:6" ht="18.75" customHeight="1" x14ac:dyDescent="0.25">
      <c r="A1" s="151" t="s">
        <v>216</v>
      </c>
      <c r="B1" s="151"/>
      <c r="C1" s="151"/>
      <c r="D1" s="151"/>
      <c r="E1" s="151"/>
      <c r="F1" s="151"/>
    </row>
    <row r="2" spans="1:6" ht="18.75" customHeight="1" x14ac:dyDescent="0.25">
      <c r="A2" s="151" t="s">
        <v>203</v>
      </c>
      <c r="B2" s="151"/>
      <c r="C2" s="151"/>
      <c r="D2" s="151"/>
      <c r="E2" s="151"/>
      <c r="F2" s="151"/>
    </row>
    <row r="3" spans="1:6" ht="18.75" customHeight="1" x14ac:dyDescent="0.25">
      <c r="A3" s="151" t="s">
        <v>64</v>
      </c>
      <c r="B3" s="151"/>
      <c r="C3" s="151"/>
      <c r="D3" s="151"/>
      <c r="E3" s="151"/>
      <c r="F3" s="151"/>
    </row>
    <row r="4" spans="1:6" ht="16.5" x14ac:dyDescent="0.25">
      <c r="A4" s="149" t="s">
        <v>240</v>
      </c>
      <c r="B4" s="149"/>
      <c r="C4" s="149"/>
      <c r="D4" s="149"/>
      <c r="E4" s="149"/>
      <c r="F4" s="149"/>
    </row>
    <row r="5" spans="1:6" ht="40.5" customHeight="1" x14ac:dyDescent="0.25">
      <c r="A5" s="150" t="s">
        <v>0</v>
      </c>
      <c r="B5" s="150" t="s">
        <v>1</v>
      </c>
      <c r="C5" s="150" t="s">
        <v>2</v>
      </c>
      <c r="D5" s="154" t="s">
        <v>217</v>
      </c>
      <c r="E5" s="155"/>
      <c r="F5" s="152" t="s">
        <v>220</v>
      </c>
    </row>
    <row r="6" spans="1:6" x14ac:dyDescent="0.25">
      <c r="A6" s="150"/>
      <c r="B6" s="150"/>
      <c r="C6" s="150"/>
      <c r="D6" s="98" t="s">
        <v>218</v>
      </c>
      <c r="E6" s="98" t="s">
        <v>219</v>
      </c>
      <c r="F6" s="153"/>
    </row>
    <row r="7" spans="1:6" x14ac:dyDescent="0.25">
      <c r="A7" s="98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</row>
    <row r="8" spans="1:6" x14ac:dyDescent="0.25">
      <c r="A8" s="147" t="s">
        <v>175</v>
      </c>
      <c r="B8" s="148"/>
      <c r="C8" s="148"/>
      <c r="D8" s="148"/>
      <c r="E8" s="148"/>
      <c r="F8" s="147"/>
    </row>
    <row r="9" spans="1:6" ht="31.5" x14ac:dyDescent="0.25">
      <c r="A9" s="99" t="s">
        <v>196</v>
      </c>
      <c r="B9" s="100" t="s">
        <v>210</v>
      </c>
      <c r="C9" s="99" t="s">
        <v>193</v>
      </c>
      <c r="D9" s="101">
        <v>4262</v>
      </c>
      <c r="E9" s="101">
        <v>4194</v>
      </c>
      <c r="F9" s="102"/>
    </row>
    <row r="10" spans="1:6" x14ac:dyDescent="0.25">
      <c r="A10" s="147" t="s">
        <v>141</v>
      </c>
      <c r="B10" s="147"/>
      <c r="C10" s="147"/>
      <c r="D10" s="147"/>
      <c r="E10" s="147"/>
      <c r="F10" s="147"/>
    </row>
    <row r="11" spans="1:6" ht="37.5" customHeight="1" x14ac:dyDescent="0.25">
      <c r="A11" s="103" t="s">
        <v>48</v>
      </c>
      <c r="B11" s="104" t="s">
        <v>202</v>
      </c>
      <c r="C11" s="98" t="s">
        <v>38</v>
      </c>
      <c r="D11" s="105">
        <v>25.2</v>
      </c>
      <c r="E11" s="105">
        <v>24.2</v>
      </c>
      <c r="F11" s="105"/>
    </row>
    <row r="12" spans="1:6" hidden="1" x14ac:dyDescent="0.25">
      <c r="A12" s="98" t="s">
        <v>4</v>
      </c>
      <c r="B12" s="98" t="s">
        <v>6</v>
      </c>
      <c r="C12" s="98"/>
      <c r="D12" s="98"/>
      <c r="E12" s="98"/>
      <c r="F12" s="98"/>
    </row>
    <row r="13" spans="1:6" hidden="1" x14ac:dyDescent="0.25">
      <c r="A13" s="106"/>
      <c r="B13" s="98" t="s">
        <v>4</v>
      </c>
      <c r="C13" s="106"/>
      <c r="D13" s="106"/>
      <c r="E13" s="106"/>
      <c r="F13" s="106"/>
    </row>
    <row r="14" spans="1:6" ht="15.75" customHeight="1" x14ac:dyDescent="0.25">
      <c r="A14" s="147" t="s">
        <v>142</v>
      </c>
      <c r="B14" s="148"/>
      <c r="C14" s="147"/>
      <c r="D14" s="147"/>
      <c r="E14" s="147"/>
      <c r="F14" s="147"/>
    </row>
    <row r="15" spans="1:6" ht="31.5" x14ac:dyDescent="0.25">
      <c r="A15" s="99" t="s">
        <v>39</v>
      </c>
      <c r="B15" s="107" t="s">
        <v>184</v>
      </c>
      <c r="C15" s="108" t="s">
        <v>38</v>
      </c>
      <c r="D15" s="98">
        <v>74</v>
      </c>
      <c r="E15" s="98">
        <v>74</v>
      </c>
      <c r="F15" s="98"/>
    </row>
    <row r="16" spans="1:6" ht="31.5" hidden="1" x14ac:dyDescent="0.25">
      <c r="A16" s="98" t="s">
        <v>4</v>
      </c>
      <c r="B16" s="109" t="s">
        <v>7</v>
      </c>
      <c r="C16" s="98"/>
      <c r="D16" s="98"/>
      <c r="E16" s="98"/>
      <c r="F16" s="98"/>
    </row>
    <row r="17" spans="1:6" hidden="1" x14ac:dyDescent="0.25">
      <c r="A17" s="106"/>
      <c r="B17" s="98" t="s">
        <v>4</v>
      </c>
      <c r="C17" s="106"/>
      <c r="D17" s="106"/>
      <c r="E17" s="106"/>
      <c r="F17" s="106"/>
    </row>
    <row r="18" spans="1:6" x14ac:dyDescent="0.25">
      <c r="A18" s="148" t="s">
        <v>143</v>
      </c>
      <c r="B18" s="148"/>
      <c r="C18" s="148"/>
      <c r="D18" s="147"/>
      <c r="E18" s="147"/>
      <c r="F18" s="147"/>
    </row>
    <row r="19" spans="1:6" x14ac:dyDescent="0.25">
      <c r="A19" s="110" t="s">
        <v>40</v>
      </c>
      <c r="B19" s="110" t="s">
        <v>181</v>
      </c>
      <c r="C19" s="98" t="s">
        <v>182</v>
      </c>
      <c r="D19" s="98" t="s">
        <v>204</v>
      </c>
      <c r="E19" s="98" t="s">
        <v>204</v>
      </c>
      <c r="F19" s="98"/>
    </row>
    <row r="20" spans="1:6" x14ac:dyDescent="0.25">
      <c r="A20" s="160" t="s">
        <v>144</v>
      </c>
      <c r="B20" s="161"/>
      <c r="C20" s="161"/>
      <c r="D20" s="161"/>
      <c r="E20" s="161"/>
      <c r="F20" s="162"/>
    </row>
    <row r="21" spans="1:6" ht="24.75" customHeight="1" x14ac:dyDescent="0.25">
      <c r="A21" s="111" t="s">
        <v>41</v>
      </c>
      <c r="B21" s="111" t="s">
        <v>185</v>
      </c>
      <c r="C21" s="112" t="s">
        <v>38</v>
      </c>
      <c r="D21" s="112" t="s">
        <v>232</v>
      </c>
      <c r="E21" s="112" t="s">
        <v>233</v>
      </c>
      <c r="F21" s="112"/>
    </row>
    <row r="22" spans="1:6" x14ac:dyDescent="0.25">
      <c r="A22" s="160" t="s">
        <v>145</v>
      </c>
      <c r="B22" s="161"/>
      <c r="C22" s="161"/>
      <c r="D22" s="161"/>
      <c r="E22" s="161"/>
      <c r="F22" s="162"/>
    </row>
    <row r="23" spans="1:6" x14ac:dyDescent="0.25">
      <c r="A23" s="111" t="s">
        <v>146</v>
      </c>
      <c r="B23" s="111" t="s">
        <v>176</v>
      </c>
      <c r="C23" s="112" t="s">
        <v>38</v>
      </c>
      <c r="D23" s="112" t="s">
        <v>234</v>
      </c>
      <c r="E23" s="112" t="s">
        <v>235</v>
      </c>
      <c r="F23" s="112"/>
    </row>
    <row r="24" spans="1:6" x14ac:dyDescent="0.25">
      <c r="A24" s="160" t="s">
        <v>147</v>
      </c>
      <c r="B24" s="161"/>
      <c r="C24" s="161"/>
      <c r="D24" s="161"/>
      <c r="E24" s="161"/>
      <c r="F24" s="162"/>
    </row>
    <row r="25" spans="1:6" s="62" customFormat="1" ht="21.75" customHeight="1" x14ac:dyDescent="0.25">
      <c r="A25" s="111" t="s">
        <v>148</v>
      </c>
      <c r="B25" s="111" t="s">
        <v>183</v>
      </c>
      <c r="C25" s="112" t="s">
        <v>45</v>
      </c>
      <c r="D25" s="112" t="s">
        <v>230</v>
      </c>
      <c r="E25" s="112" t="s">
        <v>230</v>
      </c>
      <c r="F25" s="112"/>
    </row>
    <row r="26" spans="1:6" x14ac:dyDescent="0.25">
      <c r="A26" s="160" t="s">
        <v>177</v>
      </c>
      <c r="B26" s="161"/>
      <c r="C26" s="161"/>
      <c r="D26" s="161"/>
      <c r="E26" s="161"/>
      <c r="F26" s="162"/>
    </row>
    <row r="27" spans="1:6" ht="37.5" customHeight="1" x14ac:dyDescent="0.25">
      <c r="A27" s="111" t="s">
        <v>149</v>
      </c>
      <c r="B27" s="111" t="s">
        <v>208</v>
      </c>
      <c r="C27" s="112" t="s">
        <v>38</v>
      </c>
      <c r="D27" s="112" t="s">
        <v>236</v>
      </c>
      <c r="E27" s="112" t="s">
        <v>236</v>
      </c>
      <c r="F27" s="112"/>
    </row>
    <row r="28" spans="1:6" x14ac:dyDescent="0.25">
      <c r="A28" s="160" t="s">
        <v>178</v>
      </c>
      <c r="B28" s="161"/>
      <c r="C28" s="161"/>
      <c r="D28" s="161"/>
      <c r="E28" s="161"/>
      <c r="F28" s="162"/>
    </row>
    <row r="29" spans="1:6" x14ac:dyDescent="0.25">
      <c r="A29" s="111" t="s">
        <v>150</v>
      </c>
      <c r="B29" s="113" t="s">
        <v>239</v>
      </c>
      <c r="C29" s="114" t="s">
        <v>45</v>
      </c>
      <c r="D29" s="98">
        <v>146</v>
      </c>
      <c r="E29" s="98">
        <v>146</v>
      </c>
      <c r="F29" s="98"/>
    </row>
    <row r="30" spans="1:6" x14ac:dyDescent="0.25">
      <c r="A30" s="160" t="s">
        <v>179</v>
      </c>
      <c r="B30" s="161"/>
      <c r="C30" s="161"/>
      <c r="D30" s="161"/>
      <c r="E30" s="161"/>
      <c r="F30" s="162"/>
    </row>
    <row r="31" spans="1:6" ht="31.5" x14ac:dyDescent="0.25">
      <c r="A31" s="112" t="s">
        <v>151</v>
      </c>
      <c r="B31" s="115" t="s">
        <v>186</v>
      </c>
      <c r="C31" s="112" t="s">
        <v>45</v>
      </c>
      <c r="D31" s="112" t="s">
        <v>205</v>
      </c>
      <c r="E31" s="112" t="s">
        <v>205</v>
      </c>
      <c r="F31" s="112"/>
    </row>
    <row r="32" spans="1:6" x14ac:dyDescent="0.25">
      <c r="A32" s="160" t="s">
        <v>152</v>
      </c>
      <c r="B32" s="174"/>
      <c r="C32" s="161"/>
      <c r="D32" s="161"/>
      <c r="E32" s="161"/>
      <c r="F32" s="162"/>
    </row>
    <row r="33" spans="1:6" x14ac:dyDescent="0.25">
      <c r="A33" s="116" t="s">
        <v>153</v>
      </c>
      <c r="B33" s="117" t="s">
        <v>209</v>
      </c>
      <c r="C33" s="118" t="s">
        <v>45</v>
      </c>
      <c r="D33" s="98">
        <v>6</v>
      </c>
      <c r="E33" s="98">
        <v>6</v>
      </c>
      <c r="F33" s="98"/>
    </row>
    <row r="34" spans="1:6" x14ac:dyDescent="0.25">
      <c r="A34" s="147" t="s">
        <v>154</v>
      </c>
      <c r="B34" s="168"/>
      <c r="C34" s="147"/>
      <c r="D34" s="147"/>
      <c r="E34" s="147"/>
      <c r="F34" s="147"/>
    </row>
    <row r="35" spans="1:6" s="35" customFormat="1" ht="36.75" customHeight="1" x14ac:dyDescent="0.25">
      <c r="A35" s="119" t="s">
        <v>42</v>
      </c>
      <c r="B35" s="106" t="s">
        <v>187</v>
      </c>
      <c r="C35" s="98" t="s">
        <v>45</v>
      </c>
      <c r="D35" s="98">
        <v>0</v>
      </c>
      <c r="E35" s="98">
        <v>0</v>
      </c>
      <c r="F35" s="98"/>
    </row>
    <row r="36" spans="1:6" hidden="1" x14ac:dyDescent="0.25">
      <c r="A36" s="98" t="s">
        <v>4</v>
      </c>
      <c r="B36" s="98" t="s">
        <v>10</v>
      </c>
      <c r="C36" s="106"/>
      <c r="D36" s="106"/>
      <c r="E36" s="106"/>
      <c r="F36" s="106"/>
    </row>
    <row r="37" spans="1:6" hidden="1" x14ac:dyDescent="0.25">
      <c r="A37" s="98" t="s">
        <v>4</v>
      </c>
      <c r="B37" s="98" t="s">
        <v>4</v>
      </c>
      <c r="C37" s="106"/>
      <c r="D37" s="106"/>
      <c r="E37" s="106"/>
      <c r="F37" s="106"/>
    </row>
    <row r="38" spans="1:6" ht="33" hidden="1" customHeight="1" x14ac:dyDescent="0.25">
      <c r="A38" s="173"/>
      <c r="B38" s="173"/>
      <c r="C38" s="173"/>
      <c r="D38" s="173"/>
      <c r="E38" s="173"/>
      <c r="F38" s="173"/>
    </row>
    <row r="39" spans="1:6" ht="53.25" hidden="1" customHeight="1" x14ac:dyDescent="0.25">
      <c r="A39" s="120" t="s">
        <v>43</v>
      </c>
      <c r="B39" s="121" t="s">
        <v>44</v>
      </c>
      <c r="C39" s="121" t="s">
        <v>45</v>
      </c>
      <c r="D39" s="121">
        <v>29</v>
      </c>
      <c r="E39" s="121">
        <v>29</v>
      </c>
      <c r="F39" s="122"/>
    </row>
    <row r="40" spans="1:6" x14ac:dyDescent="0.25">
      <c r="A40" s="156" t="s">
        <v>155</v>
      </c>
      <c r="B40" s="157"/>
      <c r="C40" s="157"/>
      <c r="D40" s="157"/>
      <c r="E40" s="157"/>
      <c r="F40" s="158"/>
    </row>
    <row r="41" spans="1:6" ht="25.5" customHeight="1" x14ac:dyDescent="0.25">
      <c r="A41" s="119" t="s">
        <v>62</v>
      </c>
      <c r="B41" s="106" t="s">
        <v>206</v>
      </c>
      <c r="C41" s="98" t="s">
        <v>207</v>
      </c>
      <c r="D41" s="102">
        <v>0</v>
      </c>
      <c r="E41" s="102">
        <v>0</v>
      </c>
      <c r="F41" s="102"/>
    </row>
    <row r="42" spans="1:6" x14ac:dyDescent="0.25">
      <c r="A42" s="156" t="s">
        <v>156</v>
      </c>
      <c r="B42" s="157"/>
      <c r="C42" s="157"/>
      <c r="D42" s="157"/>
      <c r="E42" s="157"/>
      <c r="F42" s="158"/>
    </row>
    <row r="43" spans="1:6" ht="26.25" customHeight="1" x14ac:dyDescent="0.25">
      <c r="A43" s="119" t="s">
        <v>46</v>
      </c>
      <c r="B43" s="106" t="s">
        <v>188</v>
      </c>
      <c r="C43" s="98" t="s">
        <v>45</v>
      </c>
      <c r="D43" s="98">
        <v>0</v>
      </c>
      <c r="E43" s="98">
        <v>0</v>
      </c>
      <c r="F43" s="98"/>
    </row>
    <row r="44" spans="1:6" x14ac:dyDescent="0.25">
      <c r="A44" s="156" t="s">
        <v>157</v>
      </c>
      <c r="B44" s="157"/>
      <c r="C44" s="157"/>
      <c r="D44" s="157"/>
      <c r="E44" s="157"/>
      <c r="F44" s="158"/>
    </row>
    <row r="45" spans="1:6" ht="34.5" customHeight="1" x14ac:dyDescent="0.25">
      <c r="A45" s="119" t="s">
        <v>158</v>
      </c>
      <c r="B45" s="106" t="s">
        <v>189</v>
      </c>
      <c r="C45" s="98" t="s">
        <v>38</v>
      </c>
      <c r="D45" s="98">
        <v>100</v>
      </c>
      <c r="E45" s="98">
        <v>100</v>
      </c>
      <c r="F45" s="98"/>
    </row>
    <row r="46" spans="1:6" ht="29.25" customHeight="1" x14ac:dyDescent="0.25">
      <c r="A46" s="164" t="s">
        <v>160</v>
      </c>
      <c r="B46" s="170"/>
      <c r="C46" s="166"/>
      <c r="D46" s="166"/>
      <c r="E46" s="166"/>
      <c r="F46" s="167"/>
    </row>
    <row r="47" spans="1:6" ht="31.5" x14ac:dyDescent="0.25">
      <c r="A47" s="123" t="s">
        <v>159</v>
      </c>
      <c r="B47" s="124" t="s">
        <v>191</v>
      </c>
      <c r="C47" s="108" t="s">
        <v>38</v>
      </c>
      <c r="D47" s="105">
        <v>41.6</v>
      </c>
      <c r="E47" s="105">
        <v>42.1</v>
      </c>
      <c r="F47" s="105"/>
    </row>
    <row r="48" spans="1:6" ht="33.75" customHeight="1" x14ac:dyDescent="0.25">
      <c r="A48" s="164" t="s">
        <v>192</v>
      </c>
      <c r="B48" s="171"/>
      <c r="C48" s="166"/>
      <c r="D48" s="166"/>
      <c r="E48" s="166"/>
      <c r="F48" s="167"/>
    </row>
    <row r="49" spans="1:6" ht="31.5" x14ac:dyDescent="0.25">
      <c r="A49" s="123" t="s">
        <v>161</v>
      </c>
      <c r="B49" s="124" t="s">
        <v>195</v>
      </c>
      <c r="C49" s="108" t="s">
        <v>38</v>
      </c>
      <c r="D49" s="98">
        <v>3.6</v>
      </c>
      <c r="E49" s="98">
        <v>3.7</v>
      </c>
      <c r="F49" s="98"/>
    </row>
    <row r="50" spans="1:6" x14ac:dyDescent="0.25">
      <c r="A50" s="156" t="s">
        <v>162</v>
      </c>
      <c r="B50" s="172"/>
      <c r="C50" s="157"/>
      <c r="D50" s="157"/>
      <c r="E50" s="157"/>
      <c r="F50" s="158"/>
    </row>
    <row r="51" spans="1:6" ht="24.75" customHeight="1" x14ac:dyDescent="0.25">
      <c r="A51" s="119" t="s">
        <v>163</v>
      </c>
      <c r="B51" s="125" t="s">
        <v>194</v>
      </c>
      <c r="C51" s="99" t="s">
        <v>38</v>
      </c>
      <c r="D51" s="98">
        <v>100</v>
      </c>
      <c r="E51" s="98">
        <v>100</v>
      </c>
      <c r="F51" s="108"/>
    </row>
    <row r="52" spans="1:6" ht="17.25" customHeight="1" x14ac:dyDescent="0.25">
      <c r="A52" s="156" t="s">
        <v>164</v>
      </c>
      <c r="B52" s="163"/>
      <c r="C52" s="157"/>
      <c r="D52" s="157"/>
      <c r="E52" s="157"/>
      <c r="F52" s="158"/>
    </row>
    <row r="53" spans="1:6" ht="31.5" x14ac:dyDescent="0.25">
      <c r="A53" s="123" t="s">
        <v>47</v>
      </c>
      <c r="B53" s="126" t="s">
        <v>190</v>
      </c>
      <c r="C53" s="118" t="s">
        <v>182</v>
      </c>
      <c r="D53" s="98" t="s">
        <v>204</v>
      </c>
      <c r="E53" s="98" t="s">
        <v>204</v>
      </c>
      <c r="F53" s="98"/>
    </row>
    <row r="54" spans="1:6" ht="15.75" customHeight="1" x14ac:dyDescent="0.25">
      <c r="A54" s="156" t="s">
        <v>165</v>
      </c>
      <c r="B54" s="172"/>
      <c r="C54" s="157"/>
      <c r="D54" s="157"/>
      <c r="E54" s="157"/>
      <c r="F54" s="158"/>
    </row>
    <row r="55" spans="1:6" x14ac:dyDescent="0.25">
      <c r="A55" s="123" t="s">
        <v>166</v>
      </c>
      <c r="B55" s="126" t="s">
        <v>200</v>
      </c>
      <c r="C55" s="119" t="s">
        <v>45</v>
      </c>
      <c r="D55" s="98">
        <v>0</v>
      </c>
      <c r="E55" s="98">
        <v>0</v>
      </c>
      <c r="F55" s="98"/>
    </row>
    <row r="56" spans="1:6" x14ac:dyDescent="0.25">
      <c r="A56" s="156" t="s">
        <v>211</v>
      </c>
      <c r="B56" s="157"/>
      <c r="C56" s="157"/>
      <c r="D56" s="157"/>
      <c r="E56" s="157"/>
      <c r="F56" s="158"/>
    </row>
    <row r="57" spans="1:6" ht="53.25" customHeight="1" x14ac:dyDescent="0.25">
      <c r="A57" s="123" t="s">
        <v>167</v>
      </c>
      <c r="B57" s="106" t="s">
        <v>197</v>
      </c>
      <c r="C57" s="119" t="s">
        <v>182</v>
      </c>
      <c r="D57" s="98" t="s">
        <v>204</v>
      </c>
      <c r="E57" s="98" t="s">
        <v>204</v>
      </c>
      <c r="F57" s="98"/>
    </row>
    <row r="58" spans="1:6" ht="37.5" customHeight="1" x14ac:dyDescent="0.25">
      <c r="A58" s="156" t="s">
        <v>168</v>
      </c>
      <c r="B58" s="157"/>
      <c r="C58" s="157"/>
      <c r="D58" s="157"/>
      <c r="E58" s="157"/>
      <c r="F58" s="158"/>
    </row>
    <row r="59" spans="1:6" ht="36" customHeight="1" x14ac:dyDescent="0.25">
      <c r="A59" s="119" t="s">
        <v>169</v>
      </c>
      <c r="B59" s="106" t="s">
        <v>201</v>
      </c>
      <c r="C59" s="98" t="s">
        <v>38</v>
      </c>
      <c r="D59" s="98">
        <v>4.9000000000000004</v>
      </c>
      <c r="E59" s="98">
        <v>4.9000000000000004</v>
      </c>
      <c r="F59" s="98"/>
    </row>
    <row r="60" spans="1:6" x14ac:dyDescent="0.25">
      <c r="A60" s="156" t="s">
        <v>212</v>
      </c>
      <c r="B60" s="163"/>
      <c r="C60" s="157"/>
      <c r="D60" s="157"/>
      <c r="E60" s="157"/>
      <c r="F60" s="158"/>
    </row>
    <row r="61" spans="1:6" ht="31.5" x14ac:dyDescent="0.25">
      <c r="A61" s="123" t="s">
        <v>170</v>
      </c>
      <c r="B61" s="126" t="s">
        <v>180</v>
      </c>
      <c r="C61" s="108" t="s">
        <v>38</v>
      </c>
      <c r="D61" s="98">
        <v>100</v>
      </c>
      <c r="E61" s="98">
        <v>100</v>
      </c>
      <c r="F61" s="98"/>
    </row>
    <row r="62" spans="1:6" x14ac:dyDescent="0.25">
      <c r="A62" s="164" t="s">
        <v>171</v>
      </c>
      <c r="B62" s="165"/>
      <c r="C62" s="166"/>
      <c r="D62" s="166"/>
      <c r="E62" s="166"/>
      <c r="F62" s="167"/>
    </row>
    <row r="63" spans="1:6" ht="84.75" customHeight="1" x14ac:dyDescent="0.25">
      <c r="A63" s="119" t="s">
        <v>173</v>
      </c>
      <c r="B63" s="106" t="s">
        <v>199</v>
      </c>
      <c r="C63" s="98" t="s">
        <v>38</v>
      </c>
      <c r="D63" s="98">
        <v>100</v>
      </c>
      <c r="E63" s="98">
        <v>100</v>
      </c>
      <c r="F63" s="98"/>
    </row>
    <row r="64" spans="1:6" x14ac:dyDescent="0.25">
      <c r="A64" s="164" t="s">
        <v>172</v>
      </c>
      <c r="B64" s="166"/>
      <c r="C64" s="166"/>
      <c r="D64" s="166"/>
      <c r="E64" s="166"/>
      <c r="F64" s="167"/>
    </row>
    <row r="65" spans="1:6" ht="78.75" x14ac:dyDescent="0.25">
      <c r="A65" s="119" t="s">
        <v>174</v>
      </c>
      <c r="B65" s="106" t="s">
        <v>198</v>
      </c>
      <c r="C65" s="98" t="s">
        <v>38</v>
      </c>
      <c r="D65" s="98">
        <v>100</v>
      </c>
      <c r="E65" s="98">
        <v>100</v>
      </c>
      <c r="F65" s="98"/>
    </row>
    <row r="66" spans="1:6" ht="15.75" customHeight="1" x14ac:dyDescent="0.25">
      <c r="A66" s="159"/>
      <c r="B66" s="159"/>
      <c r="C66" s="159"/>
      <c r="D66" s="159"/>
      <c r="E66" s="159"/>
      <c r="F66" s="159"/>
    </row>
    <row r="67" spans="1:6" x14ac:dyDescent="0.25">
      <c r="A67" s="61"/>
      <c r="B67" s="61"/>
      <c r="C67" s="61"/>
      <c r="D67" s="61"/>
      <c r="E67" s="61"/>
      <c r="F67" s="61"/>
    </row>
    <row r="68" spans="1:6" ht="39" hidden="1" customHeight="1" x14ac:dyDescent="0.25">
      <c r="A68" s="169" t="s">
        <v>61</v>
      </c>
      <c r="B68" s="169"/>
      <c r="C68" s="61"/>
      <c r="D68" s="61"/>
      <c r="E68" s="61"/>
      <c r="F68" s="61"/>
    </row>
    <row r="69" spans="1:6" ht="16.5" hidden="1" customHeight="1" x14ac:dyDescent="0.25">
      <c r="A69" s="169"/>
      <c r="B69" s="169"/>
      <c r="C69" s="62"/>
      <c r="D69" s="62"/>
      <c r="E69" s="62"/>
      <c r="F69" s="62"/>
    </row>
    <row r="70" spans="1:6" x14ac:dyDescent="0.25">
      <c r="A70" s="62"/>
      <c r="B70" s="62"/>
      <c r="C70" s="62"/>
      <c r="D70" s="62"/>
      <c r="E70" s="62"/>
      <c r="F70" s="62"/>
    </row>
    <row r="71" spans="1:6" x14ac:dyDescent="0.25">
      <c r="A71" s="62"/>
      <c r="B71" s="62"/>
      <c r="C71" s="62"/>
      <c r="D71" s="62"/>
      <c r="E71" s="62"/>
      <c r="F71" s="62"/>
    </row>
  </sheetData>
  <mergeCells count="37">
    <mergeCell ref="A14:F14"/>
    <mergeCell ref="A68:B69"/>
    <mergeCell ref="A1:F1"/>
    <mergeCell ref="A2:F2"/>
    <mergeCell ref="A40:F40"/>
    <mergeCell ref="A42:F42"/>
    <mergeCell ref="A44:F44"/>
    <mergeCell ref="A46:F46"/>
    <mergeCell ref="A48:F48"/>
    <mergeCell ref="A50:F50"/>
    <mergeCell ref="A52:F52"/>
    <mergeCell ref="A54:F54"/>
    <mergeCell ref="A38:F38"/>
    <mergeCell ref="A28:F28"/>
    <mergeCell ref="A30:F30"/>
    <mergeCell ref="A32:F32"/>
    <mergeCell ref="A3:F3"/>
    <mergeCell ref="F5:F6"/>
    <mergeCell ref="D5:E5"/>
    <mergeCell ref="A56:F56"/>
    <mergeCell ref="A66:F66"/>
    <mergeCell ref="A10:F10"/>
    <mergeCell ref="A20:F20"/>
    <mergeCell ref="A22:F22"/>
    <mergeCell ref="A24:F24"/>
    <mergeCell ref="A26:F26"/>
    <mergeCell ref="A58:F58"/>
    <mergeCell ref="A60:F60"/>
    <mergeCell ref="A62:F62"/>
    <mergeCell ref="A64:F64"/>
    <mergeCell ref="A34:F34"/>
    <mergeCell ref="A18:F18"/>
    <mergeCell ref="A8:F8"/>
    <mergeCell ref="A4:F4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4294967293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view="pageBreakPreview" zoomScaleSheetLayoutView="100" workbookViewId="0">
      <selection activeCell="H12" sqref="H12"/>
    </sheetView>
  </sheetViews>
  <sheetFormatPr defaultRowHeight="15.75" x14ac:dyDescent="0.25"/>
  <cols>
    <col min="1" max="1" width="22.7109375" style="2" customWidth="1"/>
    <col min="2" max="2" width="55.42578125" style="2" customWidth="1"/>
    <col min="3" max="3" width="20.5703125" style="2" customWidth="1"/>
    <col min="4" max="4" width="18.140625" style="2" customWidth="1"/>
    <col min="5" max="5" width="18.5703125" style="2" customWidth="1"/>
    <col min="6" max="6" width="11.42578125" style="2" bestFit="1" customWidth="1"/>
    <col min="7" max="16384" width="9.140625" style="2"/>
  </cols>
  <sheetData>
    <row r="1" spans="1:6" ht="15.75" customHeight="1" x14ac:dyDescent="0.25">
      <c r="A1" s="194" t="s">
        <v>224</v>
      </c>
      <c r="B1" s="194"/>
      <c r="C1" s="194"/>
      <c r="D1" s="194"/>
      <c r="E1" s="194"/>
    </row>
    <row r="2" spans="1:6" ht="15.75" customHeight="1" x14ac:dyDescent="0.25">
      <c r="A2" s="194" t="s">
        <v>225</v>
      </c>
      <c r="B2" s="194"/>
      <c r="C2" s="194"/>
      <c r="D2" s="194"/>
      <c r="E2" s="194"/>
    </row>
    <row r="3" spans="1:6" ht="15.75" customHeight="1" x14ac:dyDescent="0.25">
      <c r="A3" s="194" t="s">
        <v>237</v>
      </c>
      <c r="B3" s="194"/>
      <c r="C3" s="194"/>
      <c r="D3" s="194"/>
      <c r="E3" s="194"/>
    </row>
    <row r="4" spans="1:6" ht="18" customHeight="1" x14ac:dyDescent="0.25">
      <c r="A4" s="195"/>
      <c r="B4" s="195"/>
      <c r="C4" s="195"/>
      <c r="D4" s="195"/>
      <c r="E4" s="195"/>
    </row>
    <row r="5" spans="1:6" s="1" customFormat="1" ht="28.5" customHeight="1" x14ac:dyDescent="0.25">
      <c r="A5" s="175" t="s">
        <v>13</v>
      </c>
      <c r="B5" s="175" t="s">
        <v>19</v>
      </c>
      <c r="C5" s="175" t="s">
        <v>20</v>
      </c>
      <c r="D5" s="187" t="s">
        <v>226</v>
      </c>
      <c r="E5" s="187"/>
    </row>
    <row r="6" spans="1:6" s="1" customFormat="1" ht="69" customHeight="1" x14ac:dyDescent="0.25">
      <c r="A6" s="176"/>
      <c r="B6" s="176"/>
      <c r="C6" s="176"/>
      <c r="D6" s="84" t="s">
        <v>228</v>
      </c>
      <c r="E6" s="75" t="s">
        <v>227</v>
      </c>
    </row>
    <row r="7" spans="1:6" x14ac:dyDescent="0.25">
      <c r="A7" s="3">
        <v>1</v>
      </c>
      <c r="B7" s="3">
        <v>2</v>
      </c>
      <c r="C7" s="3">
        <v>3</v>
      </c>
      <c r="D7" s="3">
        <v>4</v>
      </c>
      <c r="E7" s="76">
        <v>5</v>
      </c>
    </row>
    <row r="8" spans="1:6" x14ac:dyDescent="0.25">
      <c r="A8" s="180" t="s">
        <v>3</v>
      </c>
      <c r="B8" s="181" t="s">
        <v>133</v>
      </c>
      <c r="C8" s="56" t="s">
        <v>21</v>
      </c>
      <c r="D8" s="57">
        <f>D9+D10+D11+D12</f>
        <v>21093.200000000001</v>
      </c>
      <c r="E8" s="77">
        <f t="shared" ref="E8" si="0">E9+E10+E11+E12</f>
        <v>20756.3</v>
      </c>
      <c r="F8" s="24"/>
    </row>
    <row r="9" spans="1:6" ht="29.25" x14ac:dyDescent="0.25">
      <c r="A9" s="180"/>
      <c r="B9" s="182"/>
      <c r="C9" s="56" t="s">
        <v>22</v>
      </c>
      <c r="D9" s="58">
        <f>D26+D77+D99+D114+D139</f>
        <v>340.5</v>
      </c>
      <c r="E9" s="77">
        <f t="shared" ref="E9" si="1">E26+E77+E99+E114+E139</f>
        <v>340.5</v>
      </c>
      <c r="F9" s="24"/>
    </row>
    <row r="10" spans="1:6" x14ac:dyDescent="0.25">
      <c r="A10" s="180"/>
      <c r="B10" s="182"/>
      <c r="C10" s="56" t="s">
        <v>16</v>
      </c>
      <c r="D10" s="58">
        <f>D27+D78+D100+D115+D140</f>
        <v>951.10000000000014</v>
      </c>
      <c r="E10" s="77">
        <f t="shared" ref="E10" si="2">E27+E78+E100+E115+E140</f>
        <v>951.10000000000014</v>
      </c>
      <c r="F10" s="24"/>
    </row>
    <row r="11" spans="1:6" ht="28.5" customHeight="1" x14ac:dyDescent="0.25">
      <c r="A11" s="180"/>
      <c r="B11" s="182"/>
      <c r="C11" s="56" t="s">
        <v>140</v>
      </c>
      <c r="D11" s="58">
        <f>D28+D79+D101+D116+D141</f>
        <v>19801.600000000002</v>
      </c>
      <c r="E11" s="77">
        <f t="shared" ref="E11" si="3">E28+E79+E101+E116+E141</f>
        <v>19464.7</v>
      </c>
      <c r="F11" s="24"/>
    </row>
    <row r="12" spans="1:6" ht="29.25" x14ac:dyDescent="0.25">
      <c r="A12" s="180"/>
      <c r="B12" s="183"/>
      <c r="C12" s="56" t="s">
        <v>18</v>
      </c>
      <c r="D12" s="58">
        <f>D29+D80+D102+D117+D142</f>
        <v>0</v>
      </c>
      <c r="E12" s="77">
        <f t="shared" ref="E12" si="4">E29+E80+E102+E117+E142</f>
        <v>0</v>
      </c>
      <c r="F12" s="24"/>
    </row>
    <row r="13" spans="1:6" ht="18.75" customHeight="1" x14ac:dyDescent="0.25">
      <c r="A13" s="38" t="s">
        <v>23</v>
      </c>
      <c r="B13" s="59"/>
      <c r="C13" s="56"/>
      <c r="D13" s="56"/>
      <c r="E13" s="78"/>
      <c r="F13" s="24"/>
    </row>
    <row r="14" spans="1:6" ht="37.5" hidden="1" customHeight="1" x14ac:dyDescent="0.25">
      <c r="A14" s="184" t="s">
        <v>11</v>
      </c>
      <c r="B14" s="191"/>
      <c r="C14" s="56" t="s">
        <v>21</v>
      </c>
      <c r="D14" s="56"/>
      <c r="E14" s="78"/>
    </row>
    <row r="15" spans="1:6" ht="37.5" hidden="1" customHeight="1" x14ac:dyDescent="0.25">
      <c r="A15" s="185"/>
      <c r="B15" s="192"/>
      <c r="C15" s="56" t="s">
        <v>22</v>
      </c>
      <c r="D15" s="56"/>
      <c r="E15" s="78"/>
    </row>
    <row r="16" spans="1:6" ht="37.5" hidden="1" customHeight="1" x14ac:dyDescent="0.25">
      <c r="A16" s="185"/>
      <c r="B16" s="192"/>
      <c r="C16" s="56" t="s">
        <v>16</v>
      </c>
      <c r="D16" s="56"/>
      <c r="E16" s="78"/>
    </row>
    <row r="17" spans="1:5" ht="48.75" hidden="1" customHeight="1" x14ac:dyDescent="0.25">
      <c r="A17" s="185"/>
      <c r="B17" s="192"/>
      <c r="C17" s="56" t="s">
        <v>17</v>
      </c>
      <c r="D17" s="56"/>
      <c r="E17" s="78"/>
    </row>
    <row r="18" spans="1:5" ht="34.5" hidden="1" customHeight="1" x14ac:dyDescent="0.25">
      <c r="A18" s="186"/>
      <c r="B18" s="193"/>
      <c r="C18" s="56" t="s">
        <v>18</v>
      </c>
      <c r="D18" s="56"/>
      <c r="E18" s="78"/>
    </row>
    <row r="19" spans="1:5" ht="32.25" hidden="1" customHeight="1" x14ac:dyDescent="0.25">
      <c r="A19" s="202" t="s">
        <v>12</v>
      </c>
      <c r="B19" s="181"/>
      <c r="C19" s="56" t="s">
        <v>21</v>
      </c>
      <c r="D19" s="56"/>
      <c r="E19" s="78"/>
    </row>
    <row r="20" spans="1:5" ht="28.5" hidden="1" customHeight="1" x14ac:dyDescent="0.25">
      <c r="A20" s="202"/>
      <c r="B20" s="182"/>
      <c r="C20" s="56" t="s">
        <v>22</v>
      </c>
      <c r="D20" s="56"/>
      <c r="E20" s="78"/>
    </row>
    <row r="21" spans="1:5" ht="30" hidden="1" customHeight="1" x14ac:dyDescent="0.25">
      <c r="A21" s="202"/>
      <c r="B21" s="182"/>
      <c r="C21" s="56" t="s">
        <v>16</v>
      </c>
      <c r="D21" s="56"/>
      <c r="E21" s="78"/>
    </row>
    <row r="22" spans="1:5" ht="52.5" hidden="1" customHeight="1" x14ac:dyDescent="0.25">
      <c r="A22" s="202"/>
      <c r="B22" s="182"/>
      <c r="C22" s="56" t="s">
        <v>17</v>
      </c>
      <c r="D22" s="56"/>
      <c r="E22" s="78"/>
    </row>
    <row r="23" spans="1:5" ht="30.75" hidden="1" customHeight="1" x14ac:dyDescent="0.25">
      <c r="A23" s="202"/>
      <c r="B23" s="183"/>
      <c r="C23" s="56" t="s">
        <v>18</v>
      </c>
      <c r="D23" s="56"/>
      <c r="E23" s="78"/>
    </row>
    <row r="24" spans="1:5" hidden="1" x14ac:dyDescent="0.25">
      <c r="A24" s="38" t="s">
        <v>9</v>
      </c>
      <c r="B24" s="59"/>
      <c r="C24" s="56"/>
      <c r="D24" s="56"/>
      <c r="E24" s="78"/>
    </row>
    <row r="25" spans="1:5" x14ac:dyDescent="0.25">
      <c r="A25" s="202" t="s">
        <v>5</v>
      </c>
      <c r="B25" s="181" t="s">
        <v>134</v>
      </c>
      <c r="C25" s="56" t="s">
        <v>21</v>
      </c>
      <c r="D25" s="58">
        <f>D26+D27+D28+D29</f>
        <v>5317.5</v>
      </c>
      <c r="E25" s="77">
        <f t="shared" ref="E25" si="5">E26+E27+E28+E29</f>
        <v>5024.9000000000005</v>
      </c>
    </row>
    <row r="26" spans="1:5" ht="32.25" customHeight="1" x14ac:dyDescent="0.25">
      <c r="A26" s="202"/>
      <c r="B26" s="182"/>
      <c r="C26" s="56" t="s">
        <v>22</v>
      </c>
      <c r="D26" s="58">
        <f>D32+D37+D42+D47+D52+D57+D62+D67+D72</f>
        <v>0</v>
      </c>
      <c r="E26" s="77">
        <f t="shared" ref="E26" si="6">E32+E37+E42+E47+E52+E57+E62+E67+E72</f>
        <v>0</v>
      </c>
    </row>
    <row r="27" spans="1:5" x14ac:dyDescent="0.25">
      <c r="A27" s="202"/>
      <c r="B27" s="182"/>
      <c r="C27" s="56" t="s">
        <v>16</v>
      </c>
      <c r="D27" s="58">
        <f>D33+D38+D43+D48+D53+D58+D63+D68+D73</f>
        <v>257.3</v>
      </c>
      <c r="E27" s="77">
        <f t="shared" ref="E27" si="7">E33+E38+E43+E48+E53+E58+E63+E68+E73</f>
        <v>257.3</v>
      </c>
    </row>
    <row r="28" spans="1:5" ht="29.25" x14ac:dyDescent="0.25">
      <c r="A28" s="202"/>
      <c r="B28" s="182"/>
      <c r="C28" s="56" t="s">
        <v>140</v>
      </c>
      <c r="D28" s="58">
        <f>D34+D39+D44+D49+D54+D59+D64+D69+D74</f>
        <v>5060.2</v>
      </c>
      <c r="E28" s="77">
        <f t="shared" ref="E28" si="8">E34+E39+E44+E49+E54+E59+E64+E69+E74</f>
        <v>4767.6000000000004</v>
      </c>
    </row>
    <row r="29" spans="1:5" ht="27.75" customHeight="1" x14ac:dyDescent="0.25">
      <c r="A29" s="202"/>
      <c r="B29" s="183"/>
      <c r="C29" s="56" t="s">
        <v>18</v>
      </c>
      <c r="D29" s="58">
        <f>D35+D40+D45+D50+D55+D60+D65+D70+D75</f>
        <v>0</v>
      </c>
      <c r="E29" s="77">
        <f t="shared" ref="E29" si="9">E35+E40+E45+E50+E55+E60+E65+E70+E75</f>
        <v>0</v>
      </c>
    </row>
    <row r="30" spans="1:5" ht="18.75" customHeight="1" x14ac:dyDescent="0.25">
      <c r="A30" s="6" t="s">
        <v>23</v>
      </c>
      <c r="B30" s="8"/>
      <c r="C30" s="4"/>
      <c r="D30" s="4"/>
      <c r="E30" s="79"/>
    </row>
    <row r="31" spans="1:5" x14ac:dyDescent="0.25">
      <c r="A31" s="177" t="s">
        <v>35</v>
      </c>
      <c r="B31" s="188" t="s">
        <v>67</v>
      </c>
      <c r="C31" s="4" t="s">
        <v>21</v>
      </c>
      <c r="D31" s="22">
        <f>D32+D33+D34+D35</f>
        <v>706.40000000000009</v>
      </c>
      <c r="E31" s="80">
        <f t="shared" ref="E31" si="10">E32+E33+E34+E35</f>
        <v>606.6</v>
      </c>
    </row>
    <row r="32" spans="1:5" ht="18" customHeight="1" x14ac:dyDescent="0.25">
      <c r="A32" s="178"/>
      <c r="B32" s="189"/>
      <c r="C32" s="4" t="s">
        <v>22</v>
      </c>
      <c r="D32" s="4"/>
      <c r="E32" s="79"/>
    </row>
    <row r="33" spans="1:5" x14ac:dyDescent="0.25">
      <c r="A33" s="178"/>
      <c r="B33" s="189"/>
      <c r="C33" s="4" t="s">
        <v>16</v>
      </c>
      <c r="D33" s="4">
        <v>157.30000000000001</v>
      </c>
      <c r="E33" s="79">
        <v>157.30000000000001</v>
      </c>
    </row>
    <row r="34" spans="1:5" ht="30" x14ac:dyDescent="0.25">
      <c r="A34" s="178"/>
      <c r="B34" s="189"/>
      <c r="C34" s="4" t="s">
        <v>140</v>
      </c>
      <c r="D34" s="22">
        <v>549.1</v>
      </c>
      <c r="E34" s="80">
        <v>449.3</v>
      </c>
    </row>
    <row r="35" spans="1:5" ht="31.5" customHeight="1" x14ac:dyDescent="0.25">
      <c r="A35" s="179"/>
      <c r="B35" s="190"/>
      <c r="C35" s="4" t="s">
        <v>18</v>
      </c>
      <c r="D35" s="4"/>
      <c r="E35" s="79"/>
    </row>
    <row r="36" spans="1:5" x14ac:dyDescent="0.25">
      <c r="A36" s="177" t="s">
        <v>34</v>
      </c>
      <c r="B36" s="188" t="s">
        <v>70</v>
      </c>
      <c r="C36" s="4" t="s">
        <v>21</v>
      </c>
      <c r="D36" s="21">
        <f>D37+D38+D39+D40</f>
        <v>527.5</v>
      </c>
      <c r="E36" s="81">
        <f t="shared" ref="E36" si="11">E37+E38+E39+E40</f>
        <v>527.29999999999995</v>
      </c>
    </row>
    <row r="37" spans="1:5" ht="16.5" customHeight="1" x14ac:dyDescent="0.25">
      <c r="A37" s="178"/>
      <c r="B37" s="189"/>
      <c r="C37" s="4" t="s">
        <v>22</v>
      </c>
      <c r="D37" s="4"/>
      <c r="E37" s="79"/>
    </row>
    <row r="38" spans="1:5" x14ac:dyDescent="0.25">
      <c r="A38" s="178"/>
      <c r="B38" s="189"/>
      <c r="C38" s="4" t="s">
        <v>16</v>
      </c>
      <c r="D38" s="4"/>
      <c r="E38" s="79"/>
    </row>
    <row r="39" spans="1:5" ht="30" x14ac:dyDescent="0.25">
      <c r="A39" s="178"/>
      <c r="B39" s="189"/>
      <c r="C39" s="4" t="s">
        <v>140</v>
      </c>
      <c r="D39" s="81">
        <v>527.5</v>
      </c>
      <c r="E39" s="81">
        <v>527.29999999999995</v>
      </c>
    </row>
    <row r="40" spans="1:5" ht="30" x14ac:dyDescent="0.25">
      <c r="A40" s="179"/>
      <c r="B40" s="190"/>
      <c r="C40" s="4" t="s">
        <v>18</v>
      </c>
      <c r="D40" s="4"/>
      <c r="E40" s="79"/>
    </row>
    <row r="41" spans="1:5" x14ac:dyDescent="0.25">
      <c r="A41" s="177" t="s">
        <v>49</v>
      </c>
      <c r="B41" s="188" t="s">
        <v>72</v>
      </c>
      <c r="C41" s="4" t="s">
        <v>21</v>
      </c>
      <c r="D41" s="21">
        <f>D42+D43+D44+D45</f>
        <v>0</v>
      </c>
      <c r="E41" s="81">
        <f t="shared" ref="E41" si="12">E42+E43+E44+E45</f>
        <v>0</v>
      </c>
    </row>
    <row r="42" spans="1:5" ht="15.75" customHeight="1" x14ac:dyDescent="0.25">
      <c r="A42" s="178"/>
      <c r="B42" s="189"/>
      <c r="C42" s="4" t="s">
        <v>22</v>
      </c>
      <c r="D42" s="21"/>
      <c r="E42" s="81"/>
    </row>
    <row r="43" spans="1:5" x14ac:dyDescent="0.25">
      <c r="A43" s="178"/>
      <c r="B43" s="189"/>
      <c r="C43" s="4" t="s">
        <v>16</v>
      </c>
      <c r="D43" s="21"/>
      <c r="E43" s="81"/>
    </row>
    <row r="44" spans="1:5" ht="30" x14ac:dyDescent="0.25">
      <c r="A44" s="178"/>
      <c r="B44" s="189"/>
      <c r="C44" s="4" t="s">
        <v>140</v>
      </c>
      <c r="D44" s="21">
        <v>0</v>
      </c>
      <c r="E44" s="81">
        <v>0</v>
      </c>
    </row>
    <row r="45" spans="1:5" ht="30" x14ac:dyDescent="0.25">
      <c r="A45" s="179"/>
      <c r="B45" s="190"/>
      <c r="C45" s="4" t="s">
        <v>18</v>
      </c>
      <c r="D45" s="4"/>
      <c r="E45" s="79"/>
    </row>
    <row r="46" spans="1:5" x14ac:dyDescent="0.25">
      <c r="A46" s="177" t="s">
        <v>135</v>
      </c>
      <c r="B46" s="188" t="s">
        <v>74</v>
      </c>
      <c r="C46" s="4" t="s">
        <v>21</v>
      </c>
      <c r="D46" s="21">
        <f>D47+D48+D49+D50</f>
        <v>0</v>
      </c>
      <c r="E46" s="81">
        <f t="shared" ref="E46" si="13">E47+E48+E49+E50</f>
        <v>0</v>
      </c>
    </row>
    <row r="47" spans="1:5" ht="15.75" customHeight="1" x14ac:dyDescent="0.25">
      <c r="A47" s="178"/>
      <c r="B47" s="189"/>
      <c r="C47" s="4" t="s">
        <v>22</v>
      </c>
      <c r="D47" s="21"/>
      <c r="E47" s="81"/>
    </row>
    <row r="48" spans="1:5" x14ac:dyDescent="0.25">
      <c r="A48" s="178"/>
      <c r="B48" s="189"/>
      <c r="C48" s="4" t="s">
        <v>16</v>
      </c>
      <c r="D48" s="21"/>
      <c r="E48" s="81"/>
    </row>
    <row r="49" spans="1:5" ht="30" x14ac:dyDescent="0.25">
      <c r="A49" s="178"/>
      <c r="B49" s="189"/>
      <c r="C49" s="4" t="s">
        <v>140</v>
      </c>
      <c r="D49" s="21">
        <v>0</v>
      </c>
      <c r="E49" s="81">
        <v>0</v>
      </c>
    </row>
    <row r="50" spans="1:5" ht="30" x14ac:dyDescent="0.25">
      <c r="A50" s="179"/>
      <c r="B50" s="190"/>
      <c r="C50" s="4" t="s">
        <v>18</v>
      </c>
      <c r="D50" s="21"/>
      <c r="E50" s="81"/>
    </row>
    <row r="51" spans="1:5" x14ac:dyDescent="0.25">
      <c r="A51" s="177" t="s">
        <v>136</v>
      </c>
      <c r="B51" s="188" t="s">
        <v>76</v>
      </c>
      <c r="C51" s="4" t="s">
        <v>21</v>
      </c>
      <c r="D51" s="21">
        <f>D52+D53+D54+D55</f>
        <v>2218.5</v>
      </c>
      <c r="E51" s="81">
        <f t="shared" ref="E51" si="14">E52+E53+E54+E55</f>
        <v>2026.6</v>
      </c>
    </row>
    <row r="52" spans="1:5" ht="16.5" customHeight="1" x14ac:dyDescent="0.25">
      <c r="A52" s="178"/>
      <c r="B52" s="189"/>
      <c r="C52" s="4" t="s">
        <v>22</v>
      </c>
      <c r="D52" s="21">
        <v>0</v>
      </c>
      <c r="E52" s="81">
        <v>0</v>
      </c>
    </row>
    <row r="53" spans="1:5" x14ac:dyDescent="0.25">
      <c r="A53" s="178"/>
      <c r="B53" s="189"/>
      <c r="C53" s="4" t="s">
        <v>16</v>
      </c>
      <c r="D53" s="21">
        <v>100</v>
      </c>
      <c r="E53" s="81">
        <v>100</v>
      </c>
    </row>
    <row r="54" spans="1:5" ht="30" x14ac:dyDescent="0.25">
      <c r="A54" s="178"/>
      <c r="B54" s="189"/>
      <c r="C54" s="4" t="s">
        <v>140</v>
      </c>
      <c r="D54" s="21">
        <v>2118.5</v>
      </c>
      <c r="E54" s="81">
        <v>1926.6</v>
      </c>
    </row>
    <row r="55" spans="1:5" ht="30" x14ac:dyDescent="0.25">
      <c r="A55" s="179"/>
      <c r="B55" s="190"/>
      <c r="C55" s="4" t="s">
        <v>18</v>
      </c>
      <c r="D55" s="21"/>
      <c r="E55" s="81"/>
    </row>
    <row r="56" spans="1:5" x14ac:dyDescent="0.25">
      <c r="A56" s="177" t="s">
        <v>137</v>
      </c>
      <c r="B56" s="188" t="s">
        <v>78</v>
      </c>
      <c r="C56" s="4" t="s">
        <v>21</v>
      </c>
      <c r="D56" s="21">
        <f>D57+D58+D59+D60</f>
        <v>1469.8</v>
      </c>
      <c r="E56" s="81">
        <f t="shared" ref="E56" si="15">E57+E58+E59+E60</f>
        <v>1469.8</v>
      </c>
    </row>
    <row r="57" spans="1:5" ht="18" customHeight="1" x14ac:dyDescent="0.25">
      <c r="A57" s="178"/>
      <c r="B57" s="189"/>
      <c r="C57" s="4" t="s">
        <v>22</v>
      </c>
      <c r="D57" s="21"/>
      <c r="E57" s="81"/>
    </row>
    <row r="58" spans="1:5" x14ac:dyDescent="0.25">
      <c r="A58" s="178"/>
      <c r="B58" s="189"/>
      <c r="C58" s="4" t="s">
        <v>16</v>
      </c>
      <c r="D58" s="21"/>
      <c r="E58" s="81"/>
    </row>
    <row r="59" spans="1:5" ht="30" x14ac:dyDescent="0.25">
      <c r="A59" s="178"/>
      <c r="B59" s="189"/>
      <c r="C59" s="4" t="s">
        <v>140</v>
      </c>
      <c r="D59" s="21">
        <v>1469.8</v>
      </c>
      <c r="E59" s="81">
        <v>1469.8</v>
      </c>
    </row>
    <row r="60" spans="1:5" ht="30" x14ac:dyDescent="0.25">
      <c r="A60" s="179"/>
      <c r="B60" s="190"/>
      <c r="C60" s="4" t="s">
        <v>18</v>
      </c>
      <c r="D60" s="21"/>
      <c r="E60" s="81"/>
    </row>
    <row r="61" spans="1:5" x14ac:dyDescent="0.25">
      <c r="A61" s="177" t="s">
        <v>138</v>
      </c>
      <c r="B61" s="188" t="s">
        <v>80</v>
      </c>
      <c r="C61" s="4" t="s">
        <v>21</v>
      </c>
      <c r="D61" s="21">
        <f>D62+D63+D64+D65</f>
        <v>271</v>
      </c>
      <c r="E61" s="81">
        <f t="shared" ref="E61" si="16">E62+E63+E64+E65</f>
        <v>271</v>
      </c>
    </row>
    <row r="62" spans="1:5" ht="16.5" customHeight="1" x14ac:dyDescent="0.25">
      <c r="A62" s="178"/>
      <c r="B62" s="189"/>
      <c r="C62" s="4" t="s">
        <v>22</v>
      </c>
      <c r="D62" s="21"/>
      <c r="E62" s="81"/>
    </row>
    <row r="63" spans="1:5" x14ac:dyDescent="0.25">
      <c r="A63" s="178"/>
      <c r="B63" s="189"/>
      <c r="C63" s="4" t="s">
        <v>16</v>
      </c>
      <c r="D63" s="21">
        <v>0</v>
      </c>
      <c r="E63" s="81">
        <v>0</v>
      </c>
    </row>
    <row r="64" spans="1:5" ht="30" x14ac:dyDescent="0.25">
      <c r="A64" s="178"/>
      <c r="B64" s="189"/>
      <c r="C64" s="4" t="s">
        <v>140</v>
      </c>
      <c r="D64" s="21">
        <v>271</v>
      </c>
      <c r="E64" s="81">
        <v>271</v>
      </c>
    </row>
    <row r="65" spans="1:5" ht="30" x14ac:dyDescent="0.25">
      <c r="A65" s="179"/>
      <c r="B65" s="190"/>
      <c r="C65" s="4" t="s">
        <v>18</v>
      </c>
      <c r="D65" s="21"/>
      <c r="E65" s="81"/>
    </row>
    <row r="66" spans="1:5" x14ac:dyDescent="0.25">
      <c r="A66" s="177" t="s">
        <v>130</v>
      </c>
      <c r="B66" s="188" t="s">
        <v>83</v>
      </c>
      <c r="C66" s="4" t="s">
        <v>21</v>
      </c>
      <c r="D66" s="21">
        <f>D67+D68+D69+D70</f>
        <v>0</v>
      </c>
      <c r="E66" s="81">
        <f t="shared" ref="E66" si="17">E67+E68+E69+E70</f>
        <v>0</v>
      </c>
    </row>
    <row r="67" spans="1:5" ht="16.5" customHeight="1" x14ac:dyDescent="0.25">
      <c r="A67" s="178"/>
      <c r="B67" s="189"/>
      <c r="C67" s="4" t="s">
        <v>22</v>
      </c>
      <c r="D67" s="21"/>
      <c r="E67" s="81"/>
    </row>
    <row r="68" spans="1:5" x14ac:dyDescent="0.25">
      <c r="A68" s="178"/>
      <c r="B68" s="189"/>
      <c r="C68" s="4" t="s">
        <v>16</v>
      </c>
      <c r="D68" s="21"/>
      <c r="E68" s="81"/>
    </row>
    <row r="69" spans="1:5" ht="30" x14ac:dyDescent="0.25">
      <c r="A69" s="178"/>
      <c r="B69" s="189"/>
      <c r="C69" s="4" t="s">
        <v>140</v>
      </c>
      <c r="D69" s="21">
        <v>0</v>
      </c>
      <c r="E69" s="81">
        <v>0</v>
      </c>
    </row>
    <row r="70" spans="1:5" ht="30" x14ac:dyDescent="0.25">
      <c r="A70" s="179"/>
      <c r="B70" s="190"/>
      <c r="C70" s="4" t="s">
        <v>18</v>
      </c>
      <c r="D70" s="21"/>
      <c r="E70" s="81"/>
    </row>
    <row r="71" spans="1:5" x14ac:dyDescent="0.25">
      <c r="A71" s="177" t="s">
        <v>131</v>
      </c>
      <c r="B71" s="188" t="s">
        <v>132</v>
      </c>
      <c r="C71" s="4" t="s">
        <v>21</v>
      </c>
      <c r="D71" s="21">
        <f>D72+D73+D74+D75</f>
        <v>124.3</v>
      </c>
      <c r="E71" s="81">
        <f t="shared" ref="E71" si="18">E72+E73+E74+E75</f>
        <v>123.6</v>
      </c>
    </row>
    <row r="72" spans="1:5" ht="18" customHeight="1" x14ac:dyDescent="0.25">
      <c r="A72" s="178"/>
      <c r="B72" s="189"/>
      <c r="C72" s="4" t="s">
        <v>22</v>
      </c>
      <c r="D72" s="21"/>
      <c r="E72" s="81"/>
    </row>
    <row r="73" spans="1:5" x14ac:dyDescent="0.25">
      <c r="A73" s="178"/>
      <c r="B73" s="189"/>
      <c r="C73" s="4" t="s">
        <v>16</v>
      </c>
      <c r="D73" s="21"/>
      <c r="E73" s="81"/>
    </row>
    <row r="74" spans="1:5" ht="30" x14ac:dyDescent="0.25">
      <c r="A74" s="178"/>
      <c r="B74" s="189"/>
      <c r="C74" s="4" t="s">
        <v>140</v>
      </c>
      <c r="D74" s="21">
        <v>124.3</v>
      </c>
      <c r="E74" s="81">
        <v>123.6</v>
      </c>
    </row>
    <row r="75" spans="1:5" ht="30" x14ac:dyDescent="0.25">
      <c r="A75" s="179"/>
      <c r="B75" s="190"/>
      <c r="C75" s="4" t="s">
        <v>18</v>
      </c>
      <c r="D75" s="21"/>
      <c r="E75" s="81"/>
    </row>
    <row r="76" spans="1:5" x14ac:dyDescent="0.25">
      <c r="A76" s="199" t="s">
        <v>8</v>
      </c>
      <c r="B76" s="181" t="s">
        <v>85</v>
      </c>
      <c r="C76" s="56" t="s">
        <v>21</v>
      </c>
      <c r="D76" s="58">
        <f>D77+D78+D79+D80</f>
        <v>5400</v>
      </c>
      <c r="E76" s="77">
        <f t="shared" ref="E76" si="19">E77+E78+E79+E80</f>
        <v>5400</v>
      </c>
    </row>
    <row r="77" spans="1:5" ht="29.25" x14ac:dyDescent="0.25">
      <c r="A77" s="200"/>
      <c r="B77" s="182"/>
      <c r="C77" s="56" t="s">
        <v>22</v>
      </c>
      <c r="D77" s="58">
        <f>D88+D94</f>
        <v>0</v>
      </c>
      <c r="E77" s="77">
        <f t="shared" ref="E77" si="20">E88+E94</f>
        <v>0</v>
      </c>
    </row>
    <row r="78" spans="1:5" ht="16.5" customHeight="1" x14ac:dyDescent="0.25">
      <c r="A78" s="200"/>
      <c r="B78" s="182"/>
      <c r="C78" s="56" t="s">
        <v>16</v>
      </c>
      <c r="D78" s="58">
        <f>D89+D95</f>
        <v>0</v>
      </c>
      <c r="E78" s="77">
        <f t="shared" ref="E78" si="21">E89+E95</f>
        <v>0</v>
      </c>
    </row>
    <row r="79" spans="1:5" ht="29.25" x14ac:dyDescent="0.25">
      <c r="A79" s="200"/>
      <c r="B79" s="182"/>
      <c r="C79" s="56" t="s">
        <v>140</v>
      </c>
      <c r="D79" s="58">
        <f>D90+D96</f>
        <v>5400</v>
      </c>
      <c r="E79" s="77">
        <f t="shared" ref="E79" si="22">E90+E96</f>
        <v>5400</v>
      </c>
    </row>
    <row r="80" spans="1:5" ht="29.25" x14ac:dyDescent="0.25">
      <c r="A80" s="201"/>
      <c r="B80" s="183"/>
      <c r="C80" s="56" t="s">
        <v>18</v>
      </c>
      <c r="D80" s="58">
        <f>D91+D97</f>
        <v>0</v>
      </c>
      <c r="E80" s="77">
        <f t="shared" ref="E80" si="23">E91+E97</f>
        <v>0</v>
      </c>
    </row>
    <row r="81" spans="1:5" hidden="1" x14ac:dyDescent="0.25">
      <c r="A81" s="7" t="s">
        <v>24</v>
      </c>
      <c r="B81" s="8"/>
      <c r="C81" s="4"/>
      <c r="D81" s="21"/>
      <c r="E81" s="81"/>
    </row>
    <row r="82" spans="1:5" hidden="1" x14ac:dyDescent="0.25">
      <c r="A82" s="177" t="s">
        <v>32</v>
      </c>
      <c r="B82" s="196" t="s">
        <v>50</v>
      </c>
      <c r="C82" s="4" t="s">
        <v>21</v>
      </c>
      <c r="D82" s="21"/>
      <c r="E82" s="81"/>
    </row>
    <row r="83" spans="1:5" ht="30" hidden="1" x14ac:dyDescent="0.25">
      <c r="A83" s="178"/>
      <c r="B83" s="197"/>
      <c r="C83" s="4" t="s">
        <v>22</v>
      </c>
      <c r="D83" s="21"/>
      <c r="E83" s="81"/>
    </row>
    <row r="84" spans="1:5" hidden="1" x14ac:dyDescent="0.25">
      <c r="A84" s="178"/>
      <c r="B84" s="197"/>
      <c r="C84" s="4" t="s">
        <v>16</v>
      </c>
      <c r="D84" s="21"/>
      <c r="E84" s="81"/>
    </row>
    <row r="85" spans="1:5" ht="45" hidden="1" x14ac:dyDescent="0.25">
      <c r="A85" s="178"/>
      <c r="B85" s="197"/>
      <c r="C85" s="4" t="s">
        <v>17</v>
      </c>
      <c r="D85" s="21"/>
      <c r="E85" s="81"/>
    </row>
    <row r="86" spans="1:5" ht="30" hidden="1" x14ac:dyDescent="0.25">
      <c r="A86" s="179"/>
      <c r="B86" s="198"/>
      <c r="C86" s="4" t="s">
        <v>18</v>
      </c>
      <c r="D86" s="21"/>
      <c r="E86" s="81"/>
    </row>
    <row r="87" spans="1:5" ht="15.75" customHeight="1" x14ac:dyDescent="0.25">
      <c r="A87" s="177" t="s">
        <v>37</v>
      </c>
      <c r="B87" s="188" t="s">
        <v>86</v>
      </c>
      <c r="C87" s="4" t="s">
        <v>21</v>
      </c>
      <c r="D87" s="21">
        <f>D88+D89+D90+D91</f>
        <v>5400</v>
      </c>
      <c r="E87" s="81">
        <f t="shared" ref="E87" si="24">E88+E89+E90+E91</f>
        <v>5400</v>
      </c>
    </row>
    <row r="88" spans="1:5" ht="16.5" customHeight="1" x14ac:dyDescent="0.25">
      <c r="A88" s="178"/>
      <c r="B88" s="189"/>
      <c r="C88" s="4" t="s">
        <v>22</v>
      </c>
      <c r="D88" s="21"/>
      <c r="E88" s="81"/>
    </row>
    <row r="89" spans="1:5" x14ac:dyDescent="0.25">
      <c r="A89" s="178"/>
      <c r="B89" s="189"/>
      <c r="C89" s="4" t="s">
        <v>16</v>
      </c>
      <c r="D89" s="21">
        <v>0</v>
      </c>
      <c r="E89" s="81">
        <v>0</v>
      </c>
    </row>
    <row r="90" spans="1:5" ht="30" x14ac:dyDescent="0.25">
      <c r="A90" s="178"/>
      <c r="B90" s="189"/>
      <c r="C90" s="4" t="s">
        <v>140</v>
      </c>
      <c r="D90" s="21">
        <v>5400</v>
      </c>
      <c r="E90" s="81">
        <v>5400</v>
      </c>
    </row>
    <row r="91" spans="1:5" ht="30.75" customHeight="1" x14ac:dyDescent="0.25">
      <c r="A91" s="178"/>
      <c r="B91" s="189"/>
      <c r="C91" s="4" t="s">
        <v>18</v>
      </c>
      <c r="D91" s="21"/>
      <c r="E91" s="81"/>
    </row>
    <row r="92" spans="1:5" ht="39.75" hidden="1" customHeight="1" x14ac:dyDescent="0.25">
      <c r="A92" s="12"/>
      <c r="B92" s="12"/>
      <c r="C92" s="4" t="s">
        <v>18</v>
      </c>
      <c r="D92" s="21"/>
      <c r="E92" s="81"/>
    </row>
    <row r="93" spans="1:5" x14ac:dyDescent="0.25">
      <c r="A93" s="177" t="s">
        <v>36</v>
      </c>
      <c r="B93" s="188" t="s">
        <v>87</v>
      </c>
      <c r="C93" s="4" t="s">
        <v>21</v>
      </c>
      <c r="D93" s="21">
        <f>D94+D95+D96+D97</f>
        <v>0</v>
      </c>
      <c r="E93" s="81">
        <f t="shared" ref="E93" si="25">E94+E95+E96+E97</f>
        <v>0</v>
      </c>
    </row>
    <row r="94" spans="1:5" ht="20.25" customHeight="1" x14ac:dyDescent="0.25">
      <c r="A94" s="178"/>
      <c r="B94" s="189"/>
      <c r="C94" s="4" t="s">
        <v>22</v>
      </c>
      <c r="D94" s="21"/>
      <c r="E94" s="81"/>
    </row>
    <row r="95" spans="1:5" x14ac:dyDescent="0.25">
      <c r="A95" s="178"/>
      <c r="B95" s="189"/>
      <c r="C95" s="4" t="s">
        <v>16</v>
      </c>
      <c r="D95" s="21"/>
      <c r="E95" s="81"/>
    </row>
    <row r="96" spans="1:5" ht="29.25" customHeight="1" x14ac:dyDescent="0.25">
      <c r="A96" s="178"/>
      <c r="B96" s="189"/>
      <c r="C96" s="4" t="s">
        <v>140</v>
      </c>
      <c r="D96" s="21">
        <v>0</v>
      </c>
      <c r="E96" s="81">
        <v>0</v>
      </c>
    </row>
    <row r="97" spans="1:5" ht="30" x14ac:dyDescent="0.25">
      <c r="A97" s="179"/>
      <c r="B97" s="190"/>
      <c r="C97" s="36" t="s">
        <v>18</v>
      </c>
      <c r="D97" s="21"/>
      <c r="E97" s="81"/>
    </row>
    <row r="98" spans="1:5" x14ac:dyDescent="0.25">
      <c r="A98" s="181" t="s">
        <v>51</v>
      </c>
      <c r="B98" s="181" t="s">
        <v>88</v>
      </c>
      <c r="C98" s="56" t="s">
        <v>21</v>
      </c>
      <c r="D98" s="58">
        <f>D99+D100+D101+D102</f>
        <v>9535.8000000000011</v>
      </c>
      <c r="E98" s="77">
        <f t="shared" ref="E98" si="26">E99+E100+E101+E102</f>
        <v>9495.5</v>
      </c>
    </row>
    <row r="99" spans="1:5" ht="29.25" x14ac:dyDescent="0.25">
      <c r="A99" s="182"/>
      <c r="B99" s="182"/>
      <c r="C99" s="56" t="s">
        <v>22</v>
      </c>
      <c r="D99" s="58">
        <f>D104+D109</f>
        <v>340.5</v>
      </c>
      <c r="E99" s="77">
        <f t="shared" ref="E99" si="27">E104+E109</f>
        <v>340.5</v>
      </c>
    </row>
    <row r="100" spans="1:5" ht="17.25" customHeight="1" x14ac:dyDescent="0.25">
      <c r="A100" s="182"/>
      <c r="B100" s="182"/>
      <c r="C100" s="56" t="s">
        <v>16</v>
      </c>
      <c r="D100" s="58">
        <f>D105+D110</f>
        <v>327.60000000000002</v>
      </c>
      <c r="E100" s="77">
        <f t="shared" ref="E100" si="28">E105+E110</f>
        <v>327.60000000000002</v>
      </c>
    </row>
    <row r="101" spans="1:5" ht="29.25" x14ac:dyDescent="0.25">
      <c r="A101" s="182"/>
      <c r="B101" s="182"/>
      <c r="C101" s="56" t="s">
        <v>140</v>
      </c>
      <c r="D101" s="58">
        <f>D106+D111</f>
        <v>8867.7000000000007</v>
      </c>
      <c r="E101" s="77">
        <f t="shared" ref="E101" si="29">E106+E111</f>
        <v>8827.4</v>
      </c>
    </row>
    <row r="102" spans="1:5" ht="29.25" x14ac:dyDescent="0.25">
      <c r="A102" s="183"/>
      <c r="B102" s="183"/>
      <c r="C102" s="56" t="s">
        <v>18</v>
      </c>
      <c r="D102" s="58">
        <f>D107+D112</f>
        <v>0</v>
      </c>
      <c r="E102" s="77">
        <f t="shared" ref="E102" si="30">E107+E112</f>
        <v>0</v>
      </c>
    </row>
    <row r="103" spans="1:5" x14ac:dyDescent="0.25">
      <c r="A103" s="177" t="s">
        <v>52</v>
      </c>
      <c r="B103" s="188" t="s">
        <v>89</v>
      </c>
      <c r="C103" s="4" t="s">
        <v>21</v>
      </c>
      <c r="D103" s="21">
        <f>D104+D105+D106+D107</f>
        <v>8768.2000000000007</v>
      </c>
      <c r="E103" s="81">
        <f t="shared" ref="E103" si="31">E104+E105+E106+E107</f>
        <v>8728</v>
      </c>
    </row>
    <row r="104" spans="1:5" ht="15.75" customHeight="1" x14ac:dyDescent="0.25">
      <c r="A104" s="178"/>
      <c r="B104" s="189"/>
      <c r="C104" s="4" t="s">
        <v>22</v>
      </c>
      <c r="D104" s="21"/>
      <c r="E104" s="81"/>
    </row>
    <row r="105" spans="1:5" x14ac:dyDescent="0.25">
      <c r="A105" s="178"/>
      <c r="B105" s="189"/>
      <c r="C105" s="4" t="s">
        <v>16</v>
      </c>
      <c r="D105" s="21">
        <v>104.6</v>
      </c>
      <c r="E105" s="81">
        <v>104.6</v>
      </c>
    </row>
    <row r="106" spans="1:5" ht="30" x14ac:dyDescent="0.25">
      <c r="A106" s="178"/>
      <c r="B106" s="189"/>
      <c r="C106" s="4" t="s">
        <v>140</v>
      </c>
      <c r="D106" s="21">
        <v>8663.6</v>
      </c>
      <c r="E106" s="81">
        <v>8623.4</v>
      </c>
    </row>
    <row r="107" spans="1:5" ht="30" x14ac:dyDescent="0.25">
      <c r="A107" s="178"/>
      <c r="B107" s="189"/>
      <c r="C107" s="4" t="s">
        <v>18</v>
      </c>
      <c r="D107" s="21"/>
      <c r="E107" s="81"/>
    </row>
    <row r="108" spans="1:5" x14ac:dyDescent="0.25">
      <c r="A108" s="177" t="s">
        <v>92</v>
      </c>
      <c r="B108" s="204" t="s">
        <v>93</v>
      </c>
      <c r="C108" s="13" t="s">
        <v>21</v>
      </c>
      <c r="D108" s="21">
        <f>D109+D110+D111+D112</f>
        <v>767.6</v>
      </c>
      <c r="E108" s="81">
        <f t="shared" ref="E108" si="32">E109+E110+E111+E112</f>
        <v>767.5</v>
      </c>
    </row>
    <row r="109" spans="1:5" ht="16.5" customHeight="1" x14ac:dyDescent="0.25">
      <c r="A109" s="178"/>
      <c r="B109" s="205"/>
      <c r="C109" s="13" t="s">
        <v>22</v>
      </c>
      <c r="D109" s="21">
        <v>340.5</v>
      </c>
      <c r="E109" s="81">
        <v>340.5</v>
      </c>
    </row>
    <row r="110" spans="1:5" x14ac:dyDescent="0.25">
      <c r="A110" s="178"/>
      <c r="B110" s="205"/>
      <c r="C110" s="13" t="s">
        <v>16</v>
      </c>
      <c r="D110" s="21">
        <v>223</v>
      </c>
      <c r="E110" s="81">
        <v>223</v>
      </c>
    </row>
    <row r="111" spans="1:5" ht="30" x14ac:dyDescent="0.25">
      <c r="A111" s="178"/>
      <c r="B111" s="205"/>
      <c r="C111" s="13" t="s">
        <v>140</v>
      </c>
      <c r="D111" s="21">
        <v>204.1</v>
      </c>
      <c r="E111" s="81">
        <v>204</v>
      </c>
    </row>
    <row r="112" spans="1:5" ht="27" customHeight="1" x14ac:dyDescent="0.25">
      <c r="A112" s="178"/>
      <c r="B112" s="206"/>
      <c r="C112" s="13" t="s">
        <v>18</v>
      </c>
      <c r="D112" s="21"/>
      <c r="E112" s="81"/>
    </row>
    <row r="113" spans="1:5" x14ac:dyDescent="0.25">
      <c r="A113" s="184" t="s">
        <v>53</v>
      </c>
      <c r="B113" s="182" t="s">
        <v>98</v>
      </c>
      <c r="C113" s="56" t="s">
        <v>21</v>
      </c>
      <c r="D113" s="58">
        <f>D114+D115+D116+D117</f>
        <v>789.9</v>
      </c>
      <c r="E113" s="77">
        <f t="shared" ref="E113" si="33">E114+E115+E116+E117</f>
        <v>787.59999999999991</v>
      </c>
    </row>
    <row r="114" spans="1:5" ht="29.25" x14ac:dyDescent="0.25">
      <c r="A114" s="185"/>
      <c r="B114" s="182"/>
      <c r="C114" s="56" t="s">
        <v>22</v>
      </c>
      <c r="D114" s="58">
        <f>D119+D124+D129+D134</f>
        <v>0</v>
      </c>
      <c r="E114" s="77">
        <f t="shared" ref="E114" si="34">E119+E124+E129+E134</f>
        <v>0</v>
      </c>
    </row>
    <row r="115" spans="1:5" ht="16.5" customHeight="1" x14ac:dyDescent="0.25">
      <c r="A115" s="185"/>
      <c r="B115" s="182"/>
      <c r="C115" s="56" t="s">
        <v>16</v>
      </c>
      <c r="D115" s="58">
        <f>D120+D125+D130+D135</f>
        <v>366.2</v>
      </c>
      <c r="E115" s="77">
        <f t="shared" ref="E115" si="35">E120+E125+E130+E135</f>
        <v>366.2</v>
      </c>
    </row>
    <row r="116" spans="1:5" ht="29.25" x14ac:dyDescent="0.25">
      <c r="A116" s="185"/>
      <c r="B116" s="182"/>
      <c r="C116" s="56" t="s">
        <v>140</v>
      </c>
      <c r="D116" s="58">
        <f>D121+D126+D131+D136</f>
        <v>423.7</v>
      </c>
      <c r="E116" s="77">
        <f t="shared" ref="E116" si="36">E121+E126+E131+E136</f>
        <v>421.4</v>
      </c>
    </row>
    <row r="117" spans="1:5" ht="28.5" x14ac:dyDescent="0.25">
      <c r="A117" s="186"/>
      <c r="B117" s="183"/>
      <c r="C117" s="60" t="s">
        <v>18</v>
      </c>
      <c r="D117" s="58">
        <f>D122+D127+D132+D137</f>
        <v>0</v>
      </c>
      <c r="E117" s="77">
        <f t="shared" ref="E117" si="37">E122+E127+E132+E137</f>
        <v>0</v>
      </c>
    </row>
    <row r="118" spans="1:5" x14ac:dyDescent="0.25">
      <c r="A118" s="177" t="s">
        <v>54</v>
      </c>
      <c r="B118" s="188" t="s">
        <v>99</v>
      </c>
      <c r="C118" s="4" t="s">
        <v>21</v>
      </c>
      <c r="D118" s="21">
        <f>D119+D120+D121+D122</f>
        <v>69.7</v>
      </c>
      <c r="E118" s="81">
        <f t="shared" ref="E118" si="38">E119+E120+E121+E122</f>
        <v>67.599999999999994</v>
      </c>
    </row>
    <row r="119" spans="1:5" ht="15" customHeight="1" x14ac:dyDescent="0.25">
      <c r="A119" s="178"/>
      <c r="B119" s="189"/>
      <c r="C119" s="4" t="s">
        <v>22</v>
      </c>
      <c r="D119" s="21"/>
      <c r="E119" s="81"/>
    </row>
    <row r="120" spans="1:5" x14ac:dyDescent="0.25">
      <c r="A120" s="178"/>
      <c r="B120" s="189"/>
      <c r="C120" s="4" t="s">
        <v>16</v>
      </c>
      <c r="D120" s="21"/>
      <c r="E120" s="81"/>
    </row>
    <row r="121" spans="1:5" ht="30" x14ac:dyDescent="0.25">
      <c r="A121" s="178"/>
      <c r="B121" s="189"/>
      <c r="C121" s="4" t="s">
        <v>140</v>
      </c>
      <c r="D121" s="21">
        <v>69.7</v>
      </c>
      <c r="E121" s="81">
        <v>67.599999999999994</v>
      </c>
    </row>
    <row r="122" spans="1:5" ht="30" x14ac:dyDescent="0.25">
      <c r="A122" s="179"/>
      <c r="B122" s="190"/>
      <c r="C122" s="4" t="s">
        <v>18</v>
      </c>
      <c r="D122" s="21"/>
      <c r="E122" s="81"/>
    </row>
    <row r="123" spans="1:5" x14ac:dyDescent="0.25">
      <c r="A123" s="177" t="s">
        <v>55</v>
      </c>
      <c r="B123" s="188" t="s">
        <v>100</v>
      </c>
      <c r="C123" s="4" t="s">
        <v>21</v>
      </c>
      <c r="D123" s="21">
        <f>D124+D125+D126+D127</f>
        <v>600.9</v>
      </c>
      <c r="E123" s="81">
        <f t="shared" ref="E123" si="39">E124+E125+E126+E127</f>
        <v>600.79999999999995</v>
      </c>
    </row>
    <row r="124" spans="1:5" ht="16.5" customHeight="1" x14ac:dyDescent="0.25">
      <c r="A124" s="178"/>
      <c r="B124" s="189"/>
      <c r="C124" s="4" t="s">
        <v>22</v>
      </c>
      <c r="D124" s="21"/>
      <c r="E124" s="81"/>
    </row>
    <row r="125" spans="1:5" x14ac:dyDescent="0.25">
      <c r="A125" s="178"/>
      <c r="B125" s="189"/>
      <c r="C125" s="4" t="s">
        <v>16</v>
      </c>
      <c r="D125" s="21">
        <v>249.5</v>
      </c>
      <c r="E125" s="81">
        <v>249.5</v>
      </c>
    </row>
    <row r="126" spans="1:5" ht="30" x14ac:dyDescent="0.25">
      <c r="A126" s="178"/>
      <c r="B126" s="189"/>
      <c r="C126" s="4" t="s">
        <v>140</v>
      </c>
      <c r="D126" s="21">
        <v>351.4</v>
      </c>
      <c r="E126" s="81">
        <v>351.3</v>
      </c>
    </row>
    <row r="127" spans="1:5" ht="30" x14ac:dyDescent="0.25">
      <c r="A127" s="179"/>
      <c r="B127" s="190"/>
      <c r="C127" s="4" t="s">
        <v>18</v>
      </c>
      <c r="D127" s="21"/>
      <c r="E127" s="81"/>
    </row>
    <row r="128" spans="1:5" x14ac:dyDescent="0.25">
      <c r="A128" s="177" t="s">
        <v>56</v>
      </c>
      <c r="B128" s="188" t="s">
        <v>101</v>
      </c>
      <c r="C128" s="4" t="s">
        <v>21</v>
      </c>
      <c r="D128" s="21">
        <f>D129+D130+D131+D132</f>
        <v>119.3</v>
      </c>
      <c r="E128" s="81">
        <f t="shared" ref="E128" si="40">E129+E130+E131+E132</f>
        <v>119.2</v>
      </c>
    </row>
    <row r="129" spans="1:5" ht="15" customHeight="1" x14ac:dyDescent="0.25">
      <c r="A129" s="178"/>
      <c r="B129" s="189"/>
      <c r="C129" s="4" t="s">
        <v>22</v>
      </c>
      <c r="D129" s="21"/>
      <c r="E129" s="81"/>
    </row>
    <row r="130" spans="1:5" x14ac:dyDescent="0.25">
      <c r="A130" s="178"/>
      <c r="B130" s="189"/>
      <c r="C130" s="4" t="s">
        <v>16</v>
      </c>
      <c r="D130" s="21">
        <v>116.7</v>
      </c>
      <c r="E130" s="81">
        <v>116.7</v>
      </c>
    </row>
    <row r="131" spans="1:5" ht="30" x14ac:dyDescent="0.25">
      <c r="A131" s="178"/>
      <c r="B131" s="189"/>
      <c r="C131" s="4" t="s">
        <v>140</v>
      </c>
      <c r="D131" s="21">
        <v>2.6</v>
      </c>
      <c r="E131" s="81">
        <v>2.5</v>
      </c>
    </row>
    <row r="132" spans="1:5" ht="30" customHeight="1" x14ac:dyDescent="0.25">
      <c r="A132" s="179"/>
      <c r="B132" s="190"/>
      <c r="C132" s="4" t="s">
        <v>18</v>
      </c>
      <c r="D132" s="21"/>
      <c r="E132" s="81"/>
    </row>
    <row r="133" spans="1:5" x14ac:dyDescent="0.25">
      <c r="A133" s="177" t="s">
        <v>57</v>
      </c>
      <c r="B133" s="188" t="s">
        <v>102</v>
      </c>
      <c r="C133" s="4" t="s">
        <v>21</v>
      </c>
      <c r="D133" s="21">
        <f>D134+D135+D136+D137</f>
        <v>0</v>
      </c>
      <c r="E133" s="81">
        <f t="shared" ref="E133" si="41">E134+E135+E136+E137</f>
        <v>0</v>
      </c>
    </row>
    <row r="134" spans="1:5" ht="16.5" customHeight="1" x14ac:dyDescent="0.25">
      <c r="A134" s="178"/>
      <c r="B134" s="189"/>
      <c r="C134" s="4" t="s">
        <v>22</v>
      </c>
      <c r="D134" s="21"/>
      <c r="E134" s="81"/>
    </row>
    <row r="135" spans="1:5" x14ac:dyDescent="0.25">
      <c r="A135" s="178"/>
      <c r="B135" s="189"/>
      <c r="C135" s="4" t="s">
        <v>16</v>
      </c>
      <c r="D135" s="21"/>
      <c r="E135" s="81"/>
    </row>
    <row r="136" spans="1:5" ht="30" x14ac:dyDescent="0.25">
      <c r="A136" s="178"/>
      <c r="B136" s="189"/>
      <c r="C136" s="4" t="s">
        <v>140</v>
      </c>
      <c r="D136" s="21">
        <v>0</v>
      </c>
      <c r="E136" s="81">
        <v>0</v>
      </c>
    </row>
    <row r="137" spans="1:5" ht="30" x14ac:dyDescent="0.25">
      <c r="A137" s="179"/>
      <c r="B137" s="190"/>
      <c r="C137" s="4" t="s">
        <v>18</v>
      </c>
      <c r="D137" s="21"/>
      <c r="E137" s="81"/>
    </row>
    <row r="138" spans="1:5" x14ac:dyDescent="0.25">
      <c r="A138" s="181" t="s">
        <v>103</v>
      </c>
      <c r="B138" s="181" t="s">
        <v>139</v>
      </c>
      <c r="C138" s="56" t="s">
        <v>21</v>
      </c>
      <c r="D138" s="58">
        <f>D139+D140+D141+D142</f>
        <v>50</v>
      </c>
      <c r="E138" s="77">
        <f t="shared" ref="E138" si="42">E139+E140+E141+E142</f>
        <v>48.3</v>
      </c>
    </row>
    <row r="139" spans="1:5" ht="28.5" customHeight="1" x14ac:dyDescent="0.25">
      <c r="A139" s="182"/>
      <c r="B139" s="182"/>
      <c r="C139" s="56" t="s">
        <v>22</v>
      </c>
      <c r="D139" s="58">
        <f>D144+D149+D154</f>
        <v>0</v>
      </c>
      <c r="E139" s="77">
        <f t="shared" ref="E139" si="43">E144+E149+E154</f>
        <v>0</v>
      </c>
    </row>
    <row r="140" spans="1:5" ht="15.75" customHeight="1" x14ac:dyDescent="0.25">
      <c r="A140" s="182"/>
      <c r="B140" s="182"/>
      <c r="C140" s="56" t="s">
        <v>16</v>
      </c>
      <c r="D140" s="58">
        <f>D145+D150+D155</f>
        <v>0</v>
      </c>
      <c r="E140" s="77">
        <f t="shared" ref="E140" si="44">E145+E150+E155</f>
        <v>0</v>
      </c>
    </row>
    <row r="141" spans="1:5" ht="27.75" customHeight="1" x14ac:dyDescent="0.25">
      <c r="A141" s="182"/>
      <c r="B141" s="182"/>
      <c r="C141" s="56" t="s">
        <v>140</v>
      </c>
      <c r="D141" s="58">
        <f>D146+D151+D156</f>
        <v>50</v>
      </c>
      <c r="E141" s="77">
        <f t="shared" ref="E141" si="45">E146+E151+E156</f>
        <v>48.3</v>
      </c>
    </row>
    <row r="142" spans="1:5" ht="29.25" x14ac:dyDescent="0.25">
      <c r="A142" s="183"/>
      <c r="B142" s="183"/>
      <c r="C142" s="56" t="s">
        <v>18</v>
      </c>
      <c r="D142" s="58">
        <f>D147+D152+D157</f>
        <v>0</v>
      </c>
      <c r="E142" s="77">
        <f t="shared" ref="E142" si="46">E147+E152+E157</f>
        <v>0</v>
      </c>
    </row>
    <row r="143" spans="1:5" x14ac:dyDescent="0.25">
      <c r="A143" s="177" t="s">
        <v>105</v>
      </c>
      <c r="B143" s="188" t="s">
        <v>106</v>
      </c>
      <c r="C143" s="4" t="s">
        <v>21</v>
      </c>
      <c r="D143" s="21">
        <f>D144+D145+D146+D147</f>
        <v>50</v>
      </c>
      <c r="E143" s="81">
        <f t="shared" ref="E143" si="47">E144+E145+E146+E147</f>
        <v>48.3</v>
      </c>
    </row>
    <row r="144" spans="1:5" ht="18.75" customHeight="1" x14ac:dyDescent="0.25">
      <c r="A144" s="178"/>
      <c r="B144" s="189"/>
      <c r="C144" s="4" t="s">
        <v>22</v>
      </c>
      <c r="D144" s="21"/>
      <c r="E144" s="81"/>
    </row>
    <row r="145" spans="1:5" x14ac:dyDescent="0.25">
      <c r="A145" s="178"/>
      <c r="B145" s="189"/>
      <c r="C145" s="4" t="s">
        <v>16</v>
      </c>
      <c r="D145" s="21"/>
      <c r="E145" s="81"/>
    </row>
    <row r="146" spans="1:5" ht="30" x14ac:dyDescent="0.25">
      <c r="A146" s="178"/>
      <c r="B146" s="189"/>
      <c r="C146" s="4" t="s">
        <v>140</v>
      </c>
      <c r="D146" s="21">
        <v>50</v>
      </c>
      <c r="E146" s="81">
        <v>48.3</v>
      </c>
    </row>
    <row r="147" spans="1:5" ht="33.75" customHeight="1" x14ac:dyDescent="0.25">
      <c r="A147" s="179"/>
      <c r="B147" s="190"/>
      <c r="C147" s="4" t="s">
        <v>18</v>
      </c>
      <c r="D147" s="21"/>
      <c r="E147" s="81"/>
    </row>
    <row r="148" spans="1:5" x14ac:dyDescent="0.25">
      <c r="A148" s="177" t="s">
        <v>107</v>
      </c>
      <c r="B148" s="188" t="s">
        <v>108</v>
      </c>
      <c r="C148" s="4" t="s">
        <v>21</v>
      </c>
      <c r="D148" s="21">
        <f>D149+D150+D151+D152</f>
        <v>0</v>
      </c>
      <c r="E148" s="81">
        <f t="shared" ref="E148" si="48">E149+E150+E151+E152</f>
        <v>0</v>
      </c>
    </row>
    <row r="149" spans="1:5" ht="16.5" customHeight="1" x14ac:dyDescent="0.25">
      <c r="A149" s="178"/>
      <c r="B149" s="189"/>
      <c r="C149" s="4" t="s">
        <v>22</v>
      </c>
      <c r="D149" s="21"/>
      <c r="E149" s="81"/>
    </row>
    <row r="150" spans="1:5" x14ac:dyDescent="0.25">
      <c r="A150" s="178"/>
      <c r="B150" s="189"/>
      <c r="C150" s="4" t="s">
        <v>16</v>
      </c>
      <c r="D150" s="21"/>
      <c r="E150" s="81"/>
    </row>
    <row r="151" spans="1:5" ht="30" x14ac:dyDescent="0.25">
      <c r="A151" s="178"/>
      <c r="B151" s="189"/>
      <c r="C151" s="4" t="s">
        <v>140</v>
      </c>
      <c r="D151" s="21">
        <v>0</v>
      </c>
      <c r="E151" s="81">
        <v>0</v>
      </c>
    </row>
    <row r="152" spans="1:5" ht="30" x14ac:dyDescent="0.25">
      <c r="A152" s="179"/>
      <c r="B152" s="190"/>
      <c r="C152" s="4" t="s">
        <v>18</v>
      </c>
      <c r="D152" s="21"/>
      <c r="E152" s="81"/>
    </row>
    <row r="153" spans="1:5" x14ac:dyDescent="0.25">
      <c r="A153" s="177" t="s">
        <v>109</v>
      </c>
      <c r="B153" s="188" t="s">
        <v>110</v>
      </c>
      <c r="C153" s="4" t="s">
        <v>21</v>
      </c>
      <c r="D153" s="21">
        <f>D154+D155+D156+D157</f>
        <v>0</v>
      </c>
      <c r="E153" s="81">
        <f t="shared" ref="E153" si="49">E154+E155+E156+E157</f>
        <v>0</v>
      </c>
    </row>
    <row r="154" spans="1:5" ht="16.5" customHeight="1" x14ac:dyDescent="0.25">
      <c r="A154" s="178"/>
      <c r="B154" s="189"/>
      <c r="C154" s="4" t="s">
        <v>22</v>
      </c>
      <c r="D154" s="21"/>
      <c r="E154" s="81"/>
    </row>
    <row r="155" spans="1:5" x14ac:dyDescent="0.25">
      <c r="A155" s="178"/>
      <c r="B155" s="189"/>
      <c r="C155" s="4" t="s">
        <v>16</v>
      </c>
      <c r="D155" s="21"/>
      <c r="E155" s="81"/>
    </row>
    <row r="156" spans="1:5" ht="30" x14ac:dyDescent="0.25">
      <c r="A156" s="178"/>
      <c r="B156" s="189"/>
      <c r="C156" s="4" t="s">
        <v>140</v>
      </c>
      <c r="D156" s="21">
        <v>0</v>
      </c>
      <c r="E156" s="81">
        <v>0</v>
      </c>
    </row>
    <row r="157" spans="1:5" ht="30" x14ac:dyDescent="0.25">
      <c r="A157" s="179"/>
      <c r="B157" s="190"/>
      <c r="C157" s="4" t="s">
        <v>18</v>
      </c>
      <c r="D157" s="21"/>
      <c r="E157" s="81"/>
    </row>
    <row r="158" spans="1:5" x14ac:dyDescent="0.25">
      <c r="A158" s="16"/>
      <c r="B158" s="14"/>
      <c r="C158" s="15"/>
      <c r="D158" s="15"/>
      <c r="E158" s="15"/>
    </row>
    <row r="159" spans="1:5" x14ac:dyDescent="0.25">
      <c r="A159" s="20"/>
      <c r="B159" s="17"/>
      <c r="C159" s="19"/>
      <c r="D159" s="19"/>
      <c r="E159" s="19"/>
    </row>
    <row r="160" spans="1:5" hidden="1" x14ac:dyDescent="0.25">
      <c r="A160" s="203" t="s">
        <v>61</v>
      </c>
      <c r="B160" s="203"/>
      <c r="C160" s="18"/>
      <c r="D160" s="19"/>
      <c r="E160" s="19"/>
    </row>
    <row r="161" spans="1:2" ht="35.25" hidden="1" customHeight="1" x14ac:dyDescent="0.25">
      <c r="A161" s="203"/>
      <c r="B161" s="203"/>
    </row>
  </sheetData>
  <mergeCells count="67">
    <mergeCell ref="A56:A60"/>
    <mergeCell ref="B56:B60"/>
    <mergeCell ref="A61:A65"/>
    <mergeCell ref="B61:B65"/>
    <mergeCell ref="A66:A70"/>
    <mergeCell ref="B66:B70"/>
    <mergeCell ref="A108:A112"/>
    <mergeCell ref="B108:B112"/>
    <mergeCell ref="A113:A117"/>
    <mergeCell ref="A138:A142"/>
    <mergeCell ref="B138:B142"/>
    <mergeCell ref="B113:B117"/>
    <mergeCell ref="A118:A122"/>
    <mergeCell ref="B118:B122"/>
    <mergeCell ref="A160:B161"/>
    <mergeCell ref="A123:A127"/>
    <mergeCell ref="B123:B127"/>
    <mergeCell ref="A153:A157"/>
    <mergeCell ref="B153:B157"/>
    <mergeCell ref="A128:A132"/>
    <mergeCell ref="B128:B132"/>
    <mergeCell ref="A133:A137"/>
    <mergeCell ref="B133:B137"/>
    <mergeCell ref="A148:A152"/>
    <mergeCell ref="B148:B152"/>
    <mergeCell ref="A143:A147"/>
    <mergeCell ref="B143:B147"/>
    <mergeCell ref="B103:B107"/>
    <mergeCell ref="B93:B97"/>
    <mergeCell ref="A93:A97"/>
    <mergeCell ref="A87:A91"/>
    <mergeCell ref="B87:B91"/>
    <mergeCell ref="A98:A102"/>
    <mergeCell ref="B98:B102"/>
    <mergeCell ref="A103:A107"/>
    <mergeCell ref="A1:E1"/>
    <mergeCell ref="A2:E2"/>
    <mergeCell ref="A3:E3"/>
    <mergeCell ref="A4:E4"/>
    <mergeCell ref="A82:A86"/>
    <mergeCell ref="B82:B86"/>
    <mergeCell ref="A76:A80"/>
    <mergeCell ref="A19:A23"/>
    <mergeCell ref="A25:A29"/>
    <mergeCell ref="A41:A45"/>
    <mergeCell ref="A46:A50"/>
    <mergeCell ref="A51:A55"/>
    <mergeCell ref="B51:B55"/>
    <mergeCell ref="B71:B75"/>
    <mergeCell ref="A71:A75"/>
    <mergeCell ref="B19:B23"/>
    <mergeCell ref="C5:C6"/>
    <mergeCell ref="D5:E5"/>
    <mergeCell ref="B76:B80"/>
    <mergeCell ref="B36:B40"/>
    <mergeCell ref="B31:B35"/>
    <mergeCell ref="B25:B29"/>
    <mergeCell ref="B41:B45"/>
    <mergeCell ref="B46:B50"/>
    <mergeCell ref="B14:B18"/>
    <mergeCell ref="A5:A6"/>
    <mergeCell ref="B5:B6"/>
    <mergeCell ref="A31:A35"/>
    <mergeCell ref="A36:A40"/>
    <mergeCell ref="A8:A12"/>
    <mergeCell ref="B8:B12"/>
    <mergeCell ref="A14:A18"/>
  </mergeCells>
  <pageMargins left="0.51181102362204722" right="0.5118110236220472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view="pageBreakPreview" zoomScale="75" zoomScaleSheetLayoutView="75" workbookViewId="0">
      <selection activeCell="M13" sqref="M13"/>
    </sheetView>
  </sheetViews>
  <sheetFormatPr defaultRowHeight="15.75" x14ac:dyDescent="0.25"/>
  <cols>
    <col min="1" max="1" width="22.42578125" style="2" customWidth="1"/>
    <col min="2" max="2" width="16.28515625" style="2" customWidth="1"/>
    <col min="3" max="3" width="16.42578125" style="2" customWidth="1"/>
    <col min="4" max="4" width="16.28515625" style="2" customWidth="1"/>
    <col min="5" max="5" width="11" style="2" customWidth="1"/>
    <col min="6" max="6" width="10.7109375" style="2" customWidth="1"/>
    <col min="7" max="7" width="9.140625" style="2" customWidth="1"/>
    <col min="8" max="8" width="9.7109375" style="2" customWidth="1"/>
    <col min="9" max="15" width="10.42578125" style="2" customWidth="1"/>
    <col min="16" max="16" width="10.28515625" style="2" customWidth="1"/>
    <col min="17" max="17" width="8.5703125" style="2" customWidth="1"/>
    <col min="18" max="16384" width="9.140625" style="2"/>
  </cols>
  <sheetData>
    <row r="1" spans="1:17" ht="17.25" customHeight="1" x14ac:dyDescent="0.25">
      <c r="A1" s="194" t="s">
        <v>223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82"/>
    </row>
    <row r="2" spans="1:17" ht="16.5" x14ac:dyDescent="0.25">
      <c r="A2" s="245" t="s">
        <v>64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83"/>
    </row>
    <row r="3" spans="1:17" ht="15.75" customHeight="1" x14ac:dyDescent="0.25">
      <c r="A3" s="246" t="s">
        <v>238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8"/>
      <c r="Q3" s="83"/>
    </row>
    <row r="4" spans="1:17" s="1" customFormat="1" ht="30" customHeight="1" x14ac:dyDescent="0.25">
      <c r="A4" s="249" t="s">
        <v>13</v>
      </c>
      <c r="B4" s="249" t="s">
        <v>25</v>
      </c>
      <c r="C4" s="187" t="s">
        <v>26</v>
      </c>
      <c r="D4" s="187" t="s">
        <v>29</v>
      </c>
      <c r="E4" s="187" t="s">
        <v>30</v>
      </c>
      <c r="F4" s="250" t="s">
        <v>221</v>
      </c>
      <c r="G4" s="251"/>
      <c r="H4" s="251"/>
      <c r="I4" s="251"/>
      <c r="J4" s="252"/>
      <c r="K4" s="250" t="s">
        <v>222</v>
      </c>
      <c r="L4" s="251"/>
      <c r="M4" s="251"/>
      <c r="N4" s="251"/>
      <c r="O4" s="251"/>
      <c r="P4" s="253" t="s">
        <v>241</v>
      </c>
      <c r="Q4" s="85"/>
    </row>
    <row r="5" spans="1:17" s="1" customFormat="1" ht="195.75" customHeight="1" x14ac:dyDescent="0.25">
      <c r="A5" s="249"/>
      <c r="B5" s="249"/>
      <c r="C5" s="187"/>
      <c r="D5" s="187"/>
      <c r="E5" s="187"/>
      <c r="F5" s="33" t="s">
        <v>14</v>
      </c>
      <c r="G5" s="33" t="s">
        <v>15</v>
      </c>
      <c r="H5" s="33" t="s">
        <v>16</v>
      </c>
      <c r="I5" s="33" t="s">
        <v>27</v>
      </c>
      <c r="J5" s="31" t="s">
        <v>31</v>
      </c>
      <c r="K5" s="84" t="s">
        <v>14</v>
      </c>
      <c r="L5" s="84" t="s">
        <v>15</v>
      </c>
      <c r="M5" s="84" t="s">
        <v>16</v>
      </c>
      <c r="N5" s="84" t="s">
        <v>27</v>
      </c>
      <c r="O5" s="31" t="s">
        <v>31</v>
      </c>
      <c r="P5" s="254"/>
      <c r="Q5" s="86"/>
    </row>
    <row r="6" spans="1:17" s="10" customFormat="1" x14ac:dyDescent="0.25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  <c r="J6" s="9">
        <v>10</v>
      </c>
      <c r="K6" s="84">
        <v>11</v>
      </c>
      <c r="L6" s="84">
        <v>12</v>
      </c>
      <c r="M6" s="84">
        <v>13</v>
      </c>
      <c r="N6" s="84">
        <v>14</v>
      </c>
      <c r="O6" s="97">
        <v>15</v>
      </c>
      <c r="P6" s="9">
        <v>16</v>
      </c>
      <c r="Q6" s="87"/>
    </row>
    <row r="7" spans="1:17" ht="28.5" customHeight="1" x14ac:dyDescent="0.25">
      <c r="A7" s="236" t="s">
        <v>3</v>
      </c>
      <c r="B7" s="237" t="s">
        <v>64</v>
      </c>
      <c r="C7" s="239" t="s">
        <v>128</v>
      </c>
      <c r="D7" s="47" t="s">
        <v>14</v>
      </c>
      <c r="E7" s="48"/>
      <c r="F7" s="49">
        <f>F8+F9+F10+F11+F12+F13+F16+F17+F19+F21+F22+F14+F15+F20+F18</f>
        <v>22084.2</v>
      </c>
      <c r="G7" s="49">
        <f t="shared" ref="G7:H7" si="0">G8+G9+G10+G11+G12+G13+G16+G17+G19+G21+G22+G14+G15+G20+G18</f>
        <v>340.5</v>
      </c>
      <c r="H7" s="49">
        <f t="shared" si="0"/>
        <v>951.09999999999991</v>
      </c>
      <c r="I7" s="49">
        <f>I8+I9+I10+I11+I12+I13+I16+I17+I19+I21+I22+I14+I15+I20+I18</f>
        <v>19801.599999999999</v>
      </c>
      <c r="J7" s="49">
        <f t="shared" ref="J7" si="1">J8+J9+J10+J11+J12+J13+J16+J17+J19+J21+J22</f>
        <v>0</v>
      </c>
      <c r="K7" s="49">
        <f>K8+K9+K10+K11+K12+K13+K16+K17+K19+K21+K22+K14+K15+K20+K18</f>
        <v>20756.3</v>
      </c>
      <c r="L7" s="49">
        <f t="shared" ref="L7:M7" si="2">L8+L9+L10+L11+L12+L13+L16+L17+L19+L21+L22+L14+L15+L20+L18</f>
        <v>340.5</v>
      </c>
      <c r="M7" s="49">
        <f t="shared" si="2"/>
        <v>951.09999999999991</v>
      </c>
      <c r="N7" s="49">
        <f>N8+N9+N10+N11+N12+N13+N16+N17+N19+N21+N22+N14+N15+N20+N18</f>
        <v>19464.7</v>
      </c>
      <c r="O7" s="49">
        <f t="shared" ref="O7" si="3">O8+O9+O10+O11+O12+O13+O16+O17+O19+O21+O22</f>
        <v>0</v>
      </c>
      <c r="P7" s="49">
        <v>98.4</v>
      </c>
      <c r="Q7" s="88"/>
    </row>
    <row r="8" spans="1:17" ht="17.25" customHeight="1" x14ac:dyDescent="0.25">
      <c r="A8" s="236"/>
      <c r="B8" s="238"/>
      <c r="C8" s="240"/>
      <c r="D8" s="242" t="s">
        <v>66</v>
      </c>
      <c r="E8" s="50" t="s">
        <v>90</v>
      </c>
      <c r="F8" s="63">
        <f t="shared" ref="F8:F13" si="4">G8+H8+I8+P8</f>
        <v>1632.1999999999998</v>
      </c>
      <c r="G8" s="49">
        <f>G69</f>
        <v>0</v>
      </c>
      <c r="H8" s="49">
        <f t="shared" ref="H8:I8" si="5">H69</f>
        <v>104.6</v>
      </c>
      <c r="I8" s="49">
        <f t="shared" si="5"/>
        <v>1427.6</v>
      </c>
      <c r="J8" s="49">
        <f t="shared" ref="J8" si="6">J69</f>
        <v>0</v>
      </c>
      <c r="K8" s="63">
        <f t="shared" ref="K8:K13" si="7">L8+M8+N8+U8</f>
        <v>1531.8999999999999</v>
      </c>
      <c r="L8" s="49">
        <f>L69</f>
        <v>0</v>
      </c>
      <c r="M8" s="49">
        <f t="shared" ref="M8:N8" si="8">M69</f>
        <v>104.6</v>
      </c>
      <c r="N8" s="49">
        <f t="shared" si="8"/>
        <v>1427.3</v>
      </c>
      <c r="O8" s="49">
        <f t="shared" ref="O8" si="9">O69</f>
        <v>0</v>
      </c>
      <c r="P8" s="49">
        <v>100</v>
      </c>
      <c r="Q8" s="88"/>
    </row>
    <row r="9" spans="1:17" ht="18.75" customHeight="1" x14ac:dyDescent="0.25">
      <c r="A9" s="236"/>
      <c r="B9" s="238"/>
      <c r="C9" s="240"/>
      <c r="D9" s="243"/>
      <c r="E9" s="50" t="s">
        <v>91</v>
      </c>
      <c r="F9" s="63">
        <f t="shared" si="4"/>
        <v>5734.5</v>
      </c>
      <c r="G9" s="49">
        <f>G70</f>
        <v>0</v>
      </c>
      <c r="H9" s="49">
        <f t="shared" ref="H9:I9" si="10">H70</f>
        <v>0</v>
      </c>
      <c r="I9" s="49">
        <f t="shared" si="10"/>
        <v>5635.1</v>
      </c>
      <c r="J9" s="49">
        <f t="shared" ref="J9" si="11">J70</f>
        <v>0</v>
      </c>
      <c r="K9" s="63">
        <f t="shared" si="7"/>
        <v>5601.3</v>
      </c>
      <c r="L9" s="49">
        <f>L70</f>
        <v>0</v>
      </c>
      <c r="M9" s="49">
        <f t="shared" ref="M9:O9" si="12">M70</f>
        <v>0</v>
      </c>
      <c r="N9" s="49">
        <f t="shared" si="12"/>
        <v>5601.3</v>
      </c>
      <c r="O9" s="49">
        <f t="shared" si="12"/>
        <v>0</v>
      </c>
      <c r="P9" s="49">
        <v>99.4</v>
      </c>
      <c r="Q9" s="88"/>
    </row>
    <row r="10" spans="1:17" ht="18.75" customHeight="1" x14ac:dyDescent="0.25">
      <c r="A10" s="236"/>
      <c r="B10" s="238"/>
      <c r="C10" s="240"/>
      <c r="D10" s="243"/>
      <c r="E10" s="51" t="s">
        <v>58</v>
      </c>
      <c r="F10" s="63">
        <f t="shared" si="4"/>
        <v>1700.5</v>
      </c>
      <c r="G10" s="49">
        <f>G71</f>
        <v>0</v>
      </c>
      <c r="H10" s="49">
        <f t="shared" ref="H10:I10" si="13">H71</f>
        <v>0</v>
      </c>
      <c r="I10" s="49">
        <f t="shared" si="13"/>
        <v>1600.9</v>
      </c>
      <c r="J10" s="49">
        <f t="shared" ref="J10" si="14">J71</f>
        <v>0</v>
      </c>
      <c r="K10" s="63">
        <f t="shared" si="7"/>
        <v>1594.8</v>
      </c>
      <c r="L10" s="49">
        <f>L71</f>
        <v>0</v>
      </c>
      <c r="M10" s="49">
        <f t="shared" ref="M10:O10" si="15">M71</f>
        <v>0</v>
      </c>
      <c r="N10" s="49">
        <f t="shared" si="15"/>
        <v>1594.8</v>
      </c>
      <c r="O10" s="49">
        <f t="shared" si="15"/>
        <v>0</v>
      </c>
      <c r="P10" s="49">
        <v>99.6</v>
      </c>
      <c r="Q10" s="88"/>
    </row>
    <row r="11" spans="1:17" ht="20.25" customHeight="1" x14ac:dyDescent="0.25">
      <c r="A11" s="236"/>
      <c r="B11" s="238"/>
      <c r="C11" s="240"/>
      <c r="D11" s="243"/>
      <c r="E11" s="50" t="s">
        <v>94</v>
      </c>
      <c r="F11" s="63">
        <f t="shared" si="4"/>
        <v>440.5</v>
      </c>
      <c r="G11" s="49">
        <f>G72</f>
        <v>340.5</v>
      </c>
      <c r="H11" s="49">
        <f t="shared" ref="H11:I11" si="16">H72</f>
        <v>0</v>
      </c>
      <c r="I11" s="49">
        <f t="shared" si="16"/>
        <v>0</v>
      </c>
      <c r="J11" s="49">
        <f t="shared" ref="J11" si="17">J72</f>
        <v>0</v>
      </c>
      <c r="K11" s="63">
        <f t="shared" si="7"/>
        <v>340.5</v>
      </c>
      <c r="L11" s="49">
        <f>L72</f>
        <v>340.5</v>
      </c>
      <c r="M11" s="49">
        <f t="shared" ref="M11:O11" si="18">M72</f>
        <v>0</v>
      </c>
      <c r="N11" s="49">
        <f t="shared" si="18"/>
        <v>0</v>
      </c>
      <c r="O11" s="49">
        <f t="shared" si="18"/>
        <v>0</v>
      </c>
      <c r="P11" s="49">
        <v>100</v>
      </c>
      <c r="Q11" s="88"/>
    </row>
    <row r="12" spans="1:17" ht="20.25" customHeight="1" x14ac:dyDescent="0.25">
      <c r="A12" s="236"/>
      <c r="B12" s="238"/>
      <c r="C12" s="240"/>
      <c r="D12" s="243"/>
      <c r="E12" s="50" t="s">
        <v>95</v>
      </c>
      <c r="F12" s="63">
        <f t="shared" si="4"/>
        <v>889.5</v>
      </c>
      <c r="G12" s="49">
        <f>G94</f>
        <v>0</v>
      </c>
      <c r="H12" s="49">
        <f t="shared" ref="H12:I12" si="19">H94</f>
        <v>366.2</v>
      </c>
      <c r="I12" s="49">
        <f t="shared" si="19"/>
        <v>423.6</v>
      </c>
      <c r="J12" s="49">
        <f t="shared" ref="J12" si="20">J94</f>
        <v>0</v>
      </c>
      <c r="K12" s="63">
        <f t="shared" si="7"/>
        <v>787.59999999999991</v>
      </c>
      <c r="L12" s="49">
        <f>L94</f>
        <v>0</v>
      </c>
      <c r="M12" s="49">
        <f t="shared" ref="M12:N12" si="21">M94</f>
        <v>366.2</v>
      </c>
      <c r="N12" s="49">
        <f t="shared" si="21"/>
        <v>421.4</v>
      </c>
      <c r="O12" s="49">
        <f t="shared" ref="O12" si="22">O94</f>
        <v>0</v>
      </c>
      <c r="P12" s="49">
        <v>99.7</v>
      </c>
      <c r="Q12" s="88"/>
    </row>
    <row r="13" spans="1:17" ht="20.25" customHeight="1" x14ac:dyDescent="0.25">
      <c r="A13" s="236"/>
      <c r="B13" s="238"/>
      <c r="C13" s="240"/>
      <c r="D13" s="243"/>
      <c r="E13" s="50" t="s">
        <v>81</v>
      </c>
      <c r="F13" s="63">
        <f t="shared" si="4"/>
        <v>1569.8</v>
      </c>
      <c r="G13" s="49">
        <f>G25</f>
        <v>0</v>
      </c>
      <c r="H13" s="49">
        <f t="shared" ref="H13:I13" si="23">H25</f>
        <v>0</v>
      </c>
      <c r="I13" s="49">
        <f t="shared" si="23"/>
        <v>1469.8</v>
      </c>
      <c r="J13" s="49">
        <f t="shared" ref="J13" si="24">J25</f>
        <v>0</v>
      </c>
      <c r="K13" s="63">
        <f t="shared" si="7"/>
        <v>1469.8</v>
      </c>
      <c r="L13" s="49">
        <f>L25</f>
        <v>0</v>
      </c>
      <c r="M13" s="49">
        <f t="shared" ref="M13:N13" si="25">M25</f>
        <v>0</v>
      </c>
      <c r="N13" s="49">
        <f t="shared" si="25"/>
        <v>1469.8</v>
      </c>
      <c r="O13" s="49">
        <f t="shared" ref="O13" si="26">O25</f>
        <v>0</v>
      </c>
      <c r="P13" s="49">
        <v>100</v>
      </c>
      <c r="Q13" s="88"/>
    </row>
    <row r="14" spans="1:17" ht="20.25" customHeight="1" x14ac:dyDescent="0.25">
      <c r="A14" s="236"/>
      <c r="B14" s="238"/>
      <c r="C14" s="240"/>
      <c r="D14" s="243"/>
      <c r="E14" s="50" t="s">
        <v>214</v>
      </c>
      <c r="F14" s="49">
        <f t="shared" ref="F14:H14" si="27">F44</f>
        <v>0</v>
      </c>
      <c r="G14" s="49">
        <f t="shared" si="27"/>
        <v>0</v>
      </c>
      <c r="H14" s="49">
        <f t="shared" si="27"/>
        <v>0</v>
      </c>
      <c r="I14" s="49">
        <f>I44</f>
        <v>0</v>
      </c>
      <c r="J14" s="49">
        <v>0</v>
      </c>
      <c r="K14" s="49">
        <f t="shared" ref="K14:M14" si="28">K44</f>
        <v>0</v>
      </c>
      <c r="L14" s="49">
        <f t="shared" si="28"/>
        <v>0</v>
      </c>
      <c r="M14" s="49">
        <f t="shared" si="28"/>
        <v>0</v>
      </c>
      <c r="N14" s="49">
        <f>N44</f>
        <v>0</v>
      </c>
      <c r="O14" s="49">
        <v>0</v>
      </c>
      <c r="P14" s="49">
        <v>0</v>
      </c>
      <c r="Q14" s="88"/>
    </row>
    <row r="15" spans="1:17" ht="20.25" customHeight="1" x14ac:dyDescent="0.25">
      <c r="A15" s="236"/>
      <c r="B15" s="238"/>
      <c r="C15" s="240"/>
      <c r="D15" s="243"/>
      <c r="E15" s="50" t="s">
        <v>215</v>
      </c>
      <c r="F15" s="49">
        <f t="shared" ref="F15:H15" si="29" xml:space="preserve"> F27</f>
        <v>0</v>
      </c>
      <c r="G15" s="49">
        <f t="shared" si="29"/>
        <v>0</v>
      </c>
      <c r="H15" s="49">
        <f t="shared" si="29"/>
        <v>0</v>
      </c>
      <c r="I15" s="49">
        <f xml:space="preserve"> I27</f>
        <v>0</v>
      </c>
      <c r="J15" s="49">
        <v>0</v>
      </c>
      <c r="K15" s="49">
        <f t="shared" ref="K15:M15" si="30" xml:space="preserve"> K27</f>
        <v>0</v>
      </c>
      <c r="L15" s="49">
        <f t="shared" si="30"/>
        <v>0</v>
      </c>
      <c r="M15" s="49">
        <f t="shared" si="30"/>
        <v>0</v>
      </c>
      <c r="N15" s="49">
        <f xml:space="preserve"> N27</f>
        <v>0</v>
      </c>
      <c r="O15" s="49">
        <v>0</v>
      </c>
      <c r="P15" s="49">
        <v>0</v>
      </c>
      <c r="Q15" s="88"/>
    </row>
    <row r="16" spans="1:17" ht="20.25" customHeight="1" x14ac:dyDescent="0.25">
      <c r="A16" s="236"/>
      <c r="B16" s="238"/>
      <c r="C16" s="240"/>
      <c r="D16" s="243"/>
      <c r="E16" s="50" t="s">
        <v>68</v>
      </c>
      <c r="F16" s="63">
        <f>G16+H16+I16+P16</f>
        <v>3990.2000000000003</v>
      </c>
      <c r="G16" s="49">
        <f>G28+G109</f>
        <v>0</v>
      </c>
      <c r="H16" s="49">
        <f>H28+H109</f>
        <v>257.3</v>
      </c>
      <c r="I16" s="49">
        <f>I28+I109</f>
        <v>3640.5</v>
      </c>
      <c r="J16" s="49">
        <f>J28+J109</f>
        <v>0</v>
      </c>
      <c r="K16" s="63">
        <f>L16+M16+N16+U16</f>
        <v>3603.4</v>
      </c>
      <c r="L16" s="49">
        <f>L28+L109</f>
        <v>0</v>
      </c>
      <c r="M16" s="49">
        <f>M28+M109</f>
        <v>257.3</v>
      </c>
      <c r="N16" s="49">
        <f>N28+N109</f>
        <v>3346.1</v>
      </c>
      <c r="O16" s="49">
        <f>O28+O109</f>
        <v>0</v>
      </c>
      <c r="P16" s="49">
        <v>92.4</v>
      </c>
      <c r="Q16" s="88"/>
    </row>
    <row r="17" spans="1:17" ht="20.25" customHeight="1" x14ac:dyDescent="0.25">
      <c r="A17" s="236"/>
      <c r="B17" s="238"/>
      <c r="C17" s="240"/>
      <c r="D17" s="243"/>
      <c r="E17" s="50" t="s">
        <v>60</v>
      </c>
      <c r="F17" s="63">
        <f>G17+H17+I17+P17</f>
        <v>295.20000000000005</v>
      </c>
      <c r="G17" s="49">
        <f>G73</f>
        <v>0</v>
      </c>
      <c r="H17" s="49">
        <f t="shared" ref="H17:I17" si="31">H73</f>
        <v>0</v>
      </c>
      <c r="I17" s="49">
        <f t="shared" si="31"/>
        <v>195.3</v>
      </c>
      <c r="J17" s="49">
        <f t="shared" ref="J17" si="32">J73</f>
        <v>0</v>
      </c>
      <c r="K17" s="63">
        <f>L17+M17+N17+U17</f>
        <v>195.2</v>
      </c>
      <c r="L17" s="49">
        <f>L73</f>
        <v>0</v>
      </c>
      <c r="M17" s="49">
        <f t="shared" ref="M17:N17" si="33">M73</f>
        <v>0</v>
      </c>
      <c r="N17" s="49">
        <f t="shared" si="33"/>
        <v>195.2</v>
      </c>
      <c r="O17" s="49">
        <f t="shared" ref="O17" si="34">O73</f>
        <v>0</v>
      </c>
      <c r="P17" s="49">
        <v>99.9</v>
      </c>
      <c r="Q17" s="88"/>
    </row>
    <row r="18" spans="1:17" ht="20.25" customHeight="1" x14ac:dyDescent="0.25">
      <c r="A18" s="236"/>
      <c r="B18" s="238"/>
      <c r="C18" s="240"/>
      <c r="D18" s="243"/>
      <c r="E18" s="50" t="s">
        <v>231</v>
      </c>
      <c r="F18" s="63">
        <f>G18+H18+I18+P18</f>
        <v>0</v>
      </c>
      <c r="G18" s="49">
        <f t="shared" ref="G18:J19" si="35">G74</f>
        <v>0</v>
      </c>
      <c r="H18" s="49">
        <f t="shared" si="35"/>
        <v>0</v>
      </c>
      <c r="I18" s="49">
        <f t="shared" si="35"/>
        <v>0</v>
      </c>
      <c r="J18" s="49">
        <f t="shared" si="35"/>
        <v>0</v>
      </c>
      <c r="K18" s="63">
        <f>L18+M18+N18+U18</f>
        <v>0</v>
      </c>
      <c r="L18" s="49">
        <f t="shared" ref="L18:N18" si="36">L74</f>
        <v>0</v>
      </c>
      <c r="M18" s="49">
        <f t="shared" si="36"/>
        <v>0</v>
      </c>
      <c r="N18" s="49">
        <f t="shared" si="36"/>
        <v>0</v>
      </c>
      <c r="O18" s="49">
        <f>O74</f>
        <v>0</v>
      </c>
      <c r="P18" s="49">
        <v>0</v>
      </c>
      <c r="Q18" s="88"/>
    </row>
    <row r="19" spans="1:17" ht="20.25" customHeight="1" x14ac:dyDescent="0.25">
      <c r="A19" s="236"/>
      <c r="B19" s="238"/>
      <c r="C19" s="240"/>
      <c r="D19" s="243"/>
      <c r="E19" s="50" t="s">
        <v>96</v>
      </c>
      <c r="F19" s="63">
        <f>G19+H19+I19+P19</f>
        <v>104</v>
      </c>
      <c r="G19" s="49">
        <f>G75</f>
        <v>0</v>
      </c>
      <c r="H19" s="49">
        <f t="shared" si="35"/>
        <v>0</v>
      </c>
      <c r="I19" s="49">
        <f t="shared" si="35"/>
        <v>4</v>
      </c>
      <c r="J19" s="49">
        <f t="shared" ref="J19" si="37">J75</f>
        <v>0</v>
      </c>
      <c r="K19" s="63">
        <f>L19+M19+N19+U19</f>
        <v>4</v>
      </c>
      <c r="L19" s="49">
        <f>L75</f>
        <v>0</v>
      </c>
      <c r="M19" s="49">
        <f t="shared" ref="M19:N19" si="38">M75</f>
        <v>0</v>
      </c>
      <c r="N19" s="49">
        <f t="shared" si="38"/>
        <v>4</v>
      </c>
      <c r="O19" s="49">
        <f>O75</f>
        <v>0</v>
      </c>
      <c r="P19" s="49">
        <v>100</v>
      </c>
      <c r="Q19" s="88"/>
    </row>
    <row r="20" spans="1:17" ht="20.25" customHeight="1" x14ac:dyDescent="0.25">
      <c r="A20" s="236"/>
      <c r="B20" s="238"/>
      <c r="C20" s="240"/>
      <c r="D20" s="243"/>
      <c r="E20" s="50" t="s">
        <v>229</v>
      </c>
      <c r="F20" s="63">
        <f>G20+H20+I20+J20</f>
        <v>227.8</v>
      </c>
      <c r="G20" s="49">
        <v>0</v>
      </c>
      <c r="H20" s="49">
        <f>H76</f>
        <v>223</v>
      </c>
      <c r="I20" s="49">
        <f>I76</f>
        <v>4.8</v>
      </c>
      <c r="J20" s="49">
        <v>0</v>
      </c>
      <c r="K20" s="63">
        <f>L20+M20+N20</f>
        <v>227.8</v>
      </c>
      <c r="L20" s="49">
        <v>0</v>
      </c>
      <c r="M20" s="49">
        <f>M76</f>
        <v>223</v>
      </c>
      <c r="N20" s="49">
        <f>N76</f>
        <v>4.8</v>
      </c>
      <c r="O20" s="49">
        <v>0</v>
      </c>
      <c r="P20" s="49">
        <v>100</v>
      </c>
      <c r="Q20" s="88"/>
    </row>
    <row r="21" spans="1:17" ht="20.25" customHeight="1" x14ac:dyDescent="0.25">
      <c r="A21" s="236"/>
      <c r="B21" s="238"/>
      <c r="C21" s="240"/>
      <c r="D21" s="243"/>
      <c r="E21" s="50" t="s">
        <v>97</v>
      </c>
      <c r="F21" s="63">
        <f>G21+H21+I21+P21</f>
        <v>0</v>
      </c>
      <c r="G21" s="49">
        <f>G77</f>
        <v>0</v>
      </c>
      <c r="H21" s="49">
        <f t="shared" ref="H21:I21" si="39">H77</f>
        <v>0</v>
      </c>
      <c r="I21" s="49">
        <f t="shared" si="39"/>
        <v>0</v>
      </c>
      <c r="J21" s="49">
        <f t="shared" ref="J21" si="40">J77</f>
        <v>0</v>
      </c>
      <c r="K21" s="63">
        <f>L21+M21+N21+U21</f>
        <v>0</v>
      </c>
      <c r="L21" s="49">
        <f>L77</f>
        <v>0</v>
      </c>
      <c r="M21" s="49">
        <f t="shared" ref="M21:N21" si="41">M77</f>
        <v>0</v>
      </c>
      <c r="N21" s="49">
        <f t="shared" si="41"/>
        <v>0</v>
      </c>
      <c r="O21" s="49">
        <f>O77</f>
        <v>0</v>
      </c>
      <c r="P21" s="49">
        <v>0</v>
      </c>
      <c r="Q21" s="88"/>
    </row>
    <row r="22" spans="1:17" x14ac:dyDescent="0.25">
      <c r="A22" s="236"/>
      <c r="B22" s="238"/>
      <c r="C22" s="241"/>
      <c r="D22" s="244"/>
      <c r="E22" s="50" t="s">
        <v>59</v>
      </c>
      <c r="F22" s="63">
        <f>G22+H22+I22+P22</f>
        <v>5500</v>
      </c>
      <c r="G22" s="64">
        <f>G60</f>
        <v>0</v>
      </c>
      <c r="H22" s="64">
        <f t="shared" ref="H22:I22" si="42">H60</f>
        <v>0</v>
      </c>
      <c r="I22" s="64">
        <f t="shared" si="42"/>
        <v>5400</v>
      </c>
      <c r="J22" s="64">
        <f t="shared" ref="J22" si="43">J60</f>
        <v>0</v>
      </c>
      <c r="K22" s="63">
        <f>L22+M22+N22+U22</f>
        <v>5400</v>
      </c>
      <c r="L22" s="64">
        <f>L60</f>
        <v>0</v>
      </c>
      <c r="M22" s="64">
        <f t="shared" ref="M22:N22" si="44">M60</f>
        <v>0</v>
      </c>
      <c r="N22" s="64">
        <f t="shared" si="44"/>
        <v>5400</v>
      </c>
      <c r="O22" s="64">
        <f t="shared" ref="O22" si="45">O60</f>
        <v>0</v>
      </c>
      <c r="P22" s="64">
        <v>100</v>
      </c>
      <c r="Q22" s="89"/>
    </row>
    <row r="23" spans="1:17" ht="43.5" x14ac:dyDescent="0.25">
      <c r="A23" s="234" t="s">
        <v>5</v>
      </c>
      <c r="B23" s="213" t="s">
        <v>65</v>
      </c>
      <c r="C23" s="222" t="s">
        <v>111</v>
      </c>
      <c r="D23" s="38" t="s">
        <v>28</v>
      </c>
      <c r="E23" s="38"/>
      <c r="F23" s="57">
        <f>F25+F28+F26+F27</f>
        <v>5510</v>
      </c>
      <c r="G23" s="57">
        <f t="shared" ref="G23:H23" si="46">G25+G28+G26+G27</f>
        <v>0</v>
      </c>
      <c r="H23" s="57">
        <f t="shared" si="46"/>
        <v>257.3</v>
      </c>
      <c r="I23" s="57">
        <f>I25+I28+I26+I27</f>
        <v>5060.3</v>
      </c>
      <c r="J23" s="57">
        <f t="shared" ref="J23" si="47">J25+J28+J26</f>
        <v>0</v>
      </c>
      <c r="K23" s="57">
        <f>K25+K28+K26+K27</f>
        <v>5024.8999999999996</v>
      </c>
      <c r="L23" s="57">
        <f t="shared" ref="L23:M23" si="48">L25+L28+L26+L27</f>
        <v>0</v>
      </c>
      <c r="M23" s="57">
        <f t="shared" si="48"/>
        <v>257.3</v>
      </c>
      <c r="N23" s="57">
        <f>N25+N28+N26+N27</f>
        <v>4767.5999999999995</v>
      </c>
      <c r="O23" s="57">
        <f t="shared" ref="O23" si="49">O25+O28+O26</f>
        <v>0</v>
      </c>
      <c r="P23" s="57">
        <v>94.5</v>
      </c>
      <c r="Q23" s="90"/>
    </row>
    <row r="24" spans="1:17" x14ac:dyDescent="0.25">
      <c r="A24" s="235"/>
      <c r="B24" s="214"/>
      <c r="C24" s="223"/>
      <c r="D24" s="213" t="s">
        <v>66</v>
      </c>
      <c r="E24" s="39" t="s">
        <v>14</v>
      </c>
      <c r="F24" s="65"/>
      <c r="G24" s="57"/>
      <c r="H24" s="57"/>
      <c r="I24" s="65"/>
      <c r="J24" s="66"/>
      <c r="K24" s="65"/>
      <c r="L24" s="57"/>
      <c r="M24" s="57"/>
      <c r="N24" s="65"/>
      <c r="O24" s="66"/>
      <c r="P24" s="66"/>
      <c r="Q24" s="91"/>
    </row>
    <row r="25" spans="1:17" x14ac:dyDescent="0.25">
      <c r="A25" s="235"/>
      <c r="B25" s="214"/>
      <c r="C25" s="223"/>
      <c r="D25" s="214"/>
      <c r="E25" s="40" t="s">
        <v>81</v>
      </c>
      <c r="F25" s="67">
        <f>G25+H25+I25+P25</f>
        <v>1569.8</v>
      </c>
      <c r="G25" s="57">
        <f>G48</f>
        <v>0</v>
      </c>
      <c r="H25" s="57">
        <f>H46</f>
        <v>0</v>
      </c>
      <c r="I25" s="67">
        <f>I46</f>
        <v>1469.8</v>
      </c>
      <c r="J25" s="66">
        <f>J46</f>
        <v>0</v>
      </c>
      <c r="K25" s="67">
        <f>L25+M25+N25+U25</f>
        <v>1469.8</v>
      </c>
      <c r="L25" s="57">
        <f>L48</f>
        <v>0</v>
      </c>
      <c r="M25" s="57">
        <f>M46</f>
        <v>0</v>
      </c>
      <c r="N25" s="67">
        <f>N46</f>
        <v>1469.8</v>
      </c>
      <c r="O25" s="66">
        <f>O46</f>
        <v>0</v>
      </c>
      <c r="P25" s="66">
        <v>100</v>
      </c>
      <c r="Q25" s="91"/>
    </row>
    <row r="26" spans="1:17" x14ac:dyDescent="0.25">
      <c r="A26" s="235"/>
      <c r="B26" s="214"/>
      <c r="C26" s="223"/>
      <c r="D26" s="214"/>
      <c r="E26" s="40" t="s">
        <v>214</v>
      </c>
      <c r="F26" s="67">
        <f>G26+H26+I26+P26</f>
        <v>0</v>
      </c>
      <c r="G26" s="74">
        <f t="shared" ref="G26:H26" si="50">G44</f>
        <v>0</v>
      </c>
      <c r="H26" s="74">
        <f t="shared" si="50"/>
        <v>0</v>
      </c>
      <c r="I26" s="74">
        <f>I44</f>
        <v>0</v>
      </c>
      <c r="J26" s="74">
        <f>J44</f>
        <v>0</v>
      </c>
      <c r="K26" s="67">
        <f>L26+M26+N26+U26</f>
        <v>0</v>
      </c>
      <c r="L26" s="74">
        <f t="shared" ref="L26:M26" si="51">L44</f>
        <v>0</v>
      </c>
      <c r="M26" s="74">
        <f t="shared" si="51"/>
        <v>0</v>
      </c>
      <c r="N26" s="74">
        <f>N44</f>
        <v>0</v>
      </c>
      <c r="O26" s="74">
        <f>O44</f>
        <v>0</v>
      </c>
      <c r="P26" s="74">
        <v>0</v>
      </c>
      <c r="Q26" s="92"/>
    </row>
    <row r="27" spans="1:17" x14ac:dyDescent="0.25">
      <c r="A27" s="235"/>
      <c r="B27" s="214"/>
      <c r="C27" s="223"/>
      <c r="D27" s="214"/>
      <c r="E27" s="40" t="s">
        <v>215</v>
      </c>
      <c r="F27" s="74">
        <f>F31</f>
        <v>0</v>
      </c>
      <c r="G27" s="74">
        <f>G31</f>
        <v>0</v>
      </c>
      <c r="H27" s="74">
        <f>H31</f>
        <v>0</v>
      </c>
      <c r="I27" s="74">
        <f>I31</f>
        <v>0</v>
      </c>
      <c r="J27" s="74"/>
      <c r="K27" s="74">
        <f>K31</f>
        <v>0</v>
      </c>
      <c r="L27" s="74">
        <f>L31</f>
        <v>0</v>
      </c>
      <c r="M27" s="74">
        <f>M31</f>
        <v>0</v>
      </c>
      <c r="N27" s="74">
        <f>N31</f>
        <v>0</v>
      </c>
      <c r="O27" s="74"/>
      <c r="P27" s="74">
        <v>0</v>
      </c>
      <c r="Q27" s="92"/>
    </row>
    <row r="28" spans="1:17" ht="24.75" customHeight="1" x14ac:dyDescent="0.25">
      <c r="A28" s="235"/>
      <c r="B28" s="214"/>
      <c r="C28" s="223"/>
      <c r="D28" s="214"/>
      <c r="E28" s="40" t="s">
        <v>68</v>
      </c>
      <c r="F28" s="64">
        <f>G28+H28+I28+P28</f>
        <v>3940.2000000000003</v>
      </c>
      <c r="G28" s="64">
        <f>G32+G35+G38+G41+G45+G48+G51+G54+G57</f>
        <v>0</v>
      </c>
      <c r="H28" s="64">
        <f>H32+H35+H38+H41+H45+H48+H51+H54+H57</f>
        <v>257.3</v>
      </c>
      <c r="I28" s="64">
        <f>I32+I35+I38+I41+I45+I51+I54+I57</f>
        <v>3590.5</v>
      </c>
      <c r="J28" s="64">
        <f>J32+J35+J38+J41+J45+J48+J51+J54+J57</f>
        <v>0</v>
      </c>
      <c r="K28" s="64">
        <f>L28+M28+N28+U28</f>
        <v>3555.1</v>
      </c>
      <c r="L28" s="64">
        <f>L32+L35+L38+L41+L45+L48+L51+L54+L57</f>
        <v>0</v>
      </c>
      <c r="M28" s="64">
        <f>M32+M35+M38+M41+M45+M48+M51+M54+M57</f>
        <v>257.3</v>
      </c>
      <c r="N28" s="64">
        <f>N32+N35+N38+N41+N45+N51+N54+N57</f>
        <v>3297.7999999999997</v>
      </c>
      <c r="O28" s="64">
        <f>O32+O35+O38+O41+O45+O48+O51+O54+O57</f>
        <v>0</v>
      </c>
      <c r="P28" s="64">
        <v>92.4</v>
      </c>
      <c r="Q28" s="89"/>
    </row>
    <row r="29" spans="1:17" ht="48.75" customHeight="1" x14ac:dyDescent="0.25">
      <c r="A29" s="27" t="s">
        <v>33</v>
      </c>
      <c r="B29" s="207" t="s">
        <v>67</v>
      </c>
      <c r="C29" s="225" t="s">
        <v>213</v>
      </c>
      <c r="D29" s="34" t="s">
        <v>28</v>
      </c>
      <c r="E29" s="5"/>
      <c r="F29" s="23">
        <f>F32+F31</f>
        <v>792.30000000000007</v>
      </c>
      <c r="G29" s="23">
        <f t="shared" ref="G29" si="52">G32</f>
        <v>0</v>
      </c>
      <c r="H29" s="23">
        <f>H32+H31</f>
        <v>157.30000000000001</v>
      </c>
      <c r="I29" s="23">
        <f>I32+I31</f>
        <v>549.1</v>
      </c>
      <c r="J29" s="23">
        <f t="shared" ref="J29" si="53">J32</f>
        <v>0</v>
      </c>
      <c r="K29" s="23">
        <f>K32+K31</f>
        <v>606.6</v>
      </c>
      <c r="L29" s="23">
        <f t="shared" ref="L29" si="54">L32</f>
        <v>0</v>
      </c>
      <c r="M29" s="23">
        <f>M32+M31</f>
        <v>157.30000000000001</v>
      </c>
      <c r="N29" s="23">
        <f>N32+N31</f>
        <v>449.3</v>
      </c>
      <c r="O29" s="23">
        <f t="shared" ref="O29" si="55">O32</f>
        <v>0</v>
      </c>
      <c r="P29" s="23">
        <v>85.9</v>
      </c>
      <c r="Q29" s="93"/>
    </row>
    <row r="30" spans="1:17" x14ac:dyDescent="0.25">
      <c r="A30" s="26"/>
      <c r="B30" s="209"/>
      <c r="C30" s="226"/>
      <c r="D30" s="207" t="s">
        <v>66</v>
      </c>
      <c r="E30" s="5" t="s">
        <v>14</v>
      </c>
      <c r="F30" s="23"/>
      <c r="G30" s="23"/>
      <c r="H30" s="23"/>
      <c r="I30" s="28"/>
      <c r="J30" s="68"/>
      <c r="K30" s="23"/>
      <c r="L30" s="23"/>
      <c r="M30" s="23"/>
      <c r="N30" s="28"/>
      <c r="O30" s="68"/>
      <c r="P30" s="68"/>
      <c r="Q30" s="94"/>
    </row>
    <row r="31" spans="1:17" x14ac:dyDescent="0.25">
      <c r="A31" s="26"/>
      <c r="B31" s="209"/>
      <c r="C31" s="226"/>
      <c r="D31" s="209"/>
      <c r="E31" s="25" t="s">
        <v>215</v>
      </c>
      <c r="F31" s="69">
        <f>G31+H31+I31+P31</f>
        <v>0</v>
      </c>
      <c r="G31" s="23"/>
      <c r="H31" s="23">
        <v>0</v>
      </c>
      <c r="I31" s="28">
        <v>0</v>
      </c>
      <c r="J31" s="68"/>
      <c r="K31" s="69">
        <f>L31+M31+N31+U31</f>
        <v>0</v>
      </c>
      <c r="L31" s="23"/>
      <c r="M31" s="23">
        <v>0</v>
      </c>
      <c r="N31" s="28">
        <v>0</v>
      </c>
      <c r="O31" s="68"/>
      <c r="P31" s="68"/>
      <c r="Q31" s="94"/>
    </row>
    <row r="32" spans="1:17" ht="45" customHeight="1" x14ac:dyDescent="0.25">
      <c r="A32" s="26"/>
      <c r="B32" s="208"/>
      <c r="C32" s="227"/>
      <c r="D32" s="208"/>
      <c r="E32" s="25" t="s">
        <v>68</v>
      </c>
      <c r="F32" s="69">
        <f>G32+H32+I32+P32</f>
        <v>792.30000000000007</v>
      </c>
      <c r="G32" s="69">
        <v>0</v>
      </c>
      <c r="H32" s="69">
        <v>157.30000000000001</v>
      </c>
      <c r="I32" s="69">
        <v>549.1</v>
      </c>
      <c r="J32" s="69">
        <v>0</v>
      </c>
      <c r="K32" s="69">
        <f>L32+M32+N32+U32</f>
        <v>606.6</v>
      </c>
      <c r="L32" s="69">
        <v>0</v>
      </c>
      <c r="M32" s="69">
        <v>157.30000000000001</v>
      </c>
      <c r="N32" s="69">
        <v>449.3</v>
      </c>
      <c r="O32" s="69">
        <v>0</v>
      </c>
      <c r="P32" s="69">
        <v>85.9</v>
      </c>
      <c r="Q32" s="95"/>
    </row>
    <row r="33" spans="1:17" ht="45" customHeight="1" x14ac:dyDescent="0.25">
      <c r="A33" s="210" t="s">
        <v>69</v>
      </c>
      <c r="B33" s="207" t="s">
        <v>70</v>
      </c>
      <c r="C33" s="225" t="s">
        <v>112</v>
      </c>
      <c r="D33" s="34" t="s">
        <v>28</v>
      </c>
      <c r="E33" s="5"/>
      <c r="F33" s="23">
        <f>F35</f>
        <v>627.4</v>
      </c>
      <c r="G33" s="23">
        <f t="shared" ref="G33:I33" si="56">G35</f>
        <v>0</v>
      </c>
      <c r="H33" s="23">
        <f t="shared" si="56"/>
        <v>0</v>
      </c>
      <c r="I33" s="23">
        <f t="shared" si="56"/>
        <v>527.5</v>
      </c>
      <c r="J33" s="23">
        <f t="shared" ref="J33" si="57">J35</f>
        <v>0</v>
      </c>
      <c r="K33" s="23">
        <f>K35</f>
        <v>527.29999999999995</v>
      </c>
      <c r="L33" s="23">
        <f t="shared" ref="L33:N33" si="58">L35</f>
        <v>0</v>
      </c>
      <c r="M33" s="23">
        <f t="shared" si="58"/>
        <v>0</v>
      </c>
      <c r="N33" s="23">
        <f t="shared" si="58"/>
        <v>527.29999999999995</v>
      </c>
      <c r="O33" s="23">
        <f t="shared" ref="O33" si="59">O35</f>
        <v>0</v>
      </c>
      <c r="P33" s="23">
        <v>99.9</v>
      </c>
      <c r="Q33" s="93"/>
    </row>
    <row r="34" spans="1:17" x14ac:dyDescent="0.25">
      <c r="A34" s="211"/>
      <c r="B34" s="209"/>
      <c r="C34" s="226"/>
      <c r="D34" s="207" t="s">
        <v>66</v>
      </c>
      <c r="E34" s="5" t="s">
        <v>14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93"/>
    </row>
    <row r="35" spans="1:17" ht="43.5" customHeight="1" x14ac:dyDescent="0.25">
      <c r="A35" s="212"/>
      <c r="B35" s="209"/>
      <c r="C35" s="226"/>
      <c r="D35" s="208"/>
      <c r="E35" s="25" t="s">
        <v>68</v>
      </c>
      <c r="F35" s="69">
        <f>G35+H35+I35+P35</f>
        <v>627.4</v>
      </c>
      <c r="G35" s="69">
        <v>0</v>
      </c>
      <c r="H35" s="69">
        <v>0</v>
      </c>
      <c r="I35" s="69">
        <v>527.5</v>
      </c>
      <c r="J35" s="69">
        <v>0</v>
      </c>
      <c r="K35" s="69">
        <f>L35+M35+N35+U35</f>
        <v>527.29999999999995</v>
      </c>
      <c r="L35" s="69">
        <v>0</v>
      </c>
      <c r="M35" s="69">
        <v>0</v>
      </c>
      <c r="N35" s="69">
        <v>527.29999999999995</v>
      </c>
      <c r="O35" s="69">
        <v>0</v>
      </c>
      <c r="P35" s="69">
        <v>99.9</v>
      </c>
      <c r="Q35" s="95"/>
    </row>
    <row r="36" spans="1:17" ht="53.25" customHeight="1" x14ac:dyDescent="0.25">
      <c r="A36" s="210" t="s">
        <v>71</v>
      </c>
      <c r="B36" s="188" t="s">
        <v>72</v>
      </c>
      <c r="C36" s="231" t="s">
        <v>129</v>
      </c>
      <c r="D36" s="11" t="s">
        <v>28</v>
      </c>
      <c r="E36" s="5"/>
      <c r="F36" s="69">
        <f>F38</f>
        <v>0</v>
      </c>
      <c r="G36" s="69">
        <f t="shared" ref="G36:I36" si="60">G38</f>
        <v>0</v>
      </c>
      <c r="H36" s="69">
        <f t="shared" si="60"/>
        <v>0</v>
      </c>
      <c r="I36" s="69">
        <f t="shared" si="60"/>
        <v>0</v>
      </c>
      <c r="J36" s="69">
        <f t="shared" ref="J36" si="61">J38</f>
        <v>0</v>
      </c>
      <c r="K36" s="69">
        <f>K38</f>
        <v>0</v>
      </c>
      <c r="L36" s="69">
        <f t="shared" ref="L36:N36" si="62">L38</f>
        <v>0</v>
      </c>
      <c r="M36" s="69">
        <f t="shared" si="62"/>
        <v>0</v>
      </c>
      <c r="N36" s="69">
        <f t="shared" si="62"/>
        <v>0</v>
      </c>
      <c r="O36" s="69">
        <f t="shared" ref="O36" si="63">O38</f>
        <v>0</v>
      </c>
      <c r="P36" s="69">
        <v>0</v>
      </c>
      <c r="Q36" s="95"/>
    </row>
    <row r="37" spans="1:17" ht="21.75" customHeight="1" x14ac:dyDescent="0.25">
      <c r="A37" s="211"/>
      <c r="B37" s="189"/>
      <c r="C37" s="232"/>
      <c r="D37" s="207" t="s">
        <v>66</v>
      </c>
      <c r="E37" s="32" t="s">
        <v>14</v>
      </c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95"/>
    </row>
    <row r="38" spans="1:17" ht="213.75" customHeight="1" x14ac:dyDescent="0.25">
      <c r="A38" s="212"/>
      <c r="B38" s="189"/>
      <c r="C38" s="232"/>
      <c r="D38" s="208"/>
      <c r="E38" s="25" t="s">
        <v>68</v>
      </c>
      <c r="F38" s="69">
        <f>G38+H38+I38+P38</f>
        <v>0</v>
      </c>
      <c r="G38" s="69">
        <v>0</v>
      </c>
      <c r="H38" s="69">
        <v>0</v>
      </c>
      <c r="I38" s="69">
        <v>0</v>
      </c>
      <c r="J38" s="69">
        <v>0</v>
      </c>
      <c r="K38" s="69">
        <f>L38+M38+N38+U38</f>
        <v>0</v>
      </c>
      <c r="L38" s="69">
        <v>0</v>
      </c>
      <c r="M38" s="69">
        <v>0</v>
      </c>
      <c r="N38" s="69">
        <v>0</v>
      </c>
      <c r="O38" s="69">
        <v>0</v>
      </c>
      <c r="P38" s="69">
        <v>0</v>
      </c>
      <c r="Q38" s="95"/>
    </row>
    <row r="39" spans="1:17" ht="45" x14ac:dyDescent="0.25">
      <c r="A39" s="210" t="s">
        <v>73</v>
      </c>
      <c r="B39" s="204" t="s">
        <v>74</v>
      </c>
      <c r="C39" s="231" t="s">
        <v>113</v>
      </c>
      <c r="D39" s="11" t="s">
        <v>28</v>
      </c>
      <c r="E39" s="34"/>
      <c r="F39" s="69">
        <f>F41</f>
        <v>0</v>
      </c>
      <c r="G39" s="69">
        <f t="shared" ref="G39:I39" si="64">G41</f>
        <v>0</v>
      </c>
      <c r="H39" s="69">
        <f t="shared" si="64"/>
        <v>0</v>
      </c>
      <c r="I39" s="69">
        <f t="shared" si="64"/>
        <v>0</v>
      </c>
      <c r="J39" s="69">
        <f t="shared" ref="J39" si="65">J41</f>
        <v>0</v>
      </c>
      <c r="K39" s="69">
        <f>K41</f>
        <v>0</v>
      </c>
      <c r="L39" s="69">
        <f t="shared" ref="L39:N39" si="66">L41</f>
        <v>0</v>
      </c>
      <c r="M39" s="69">
        <f t="shared" si="66"/>
        <v>0</v>
      </c>
      <c r="N39" s="69">
        <f t="shared" si="66"/>
        <v>0</v>
      </c>
      <c r="O39" s="69">
        <f t="shared" ref="O39" si="67">O41</f>
        <v>0</v>
      </c>
      <c r="P39" s="69">
        <v>0</v>
      </c>
      <c r="Q39" s="95"/>
    </row>
    <row r="40" spans="1:17" ht="15.75" customHeight="1" x14ac:dyDescent="0.25">
      <c r="A40" s="211"/>
      <c r="B40" s="205"/>
      <c r="C40" s="232"/>
      <c r="D40" s="207" t="s">
        <v>66</v>
      </c>
      <c r="E40" s="32" t="s">
        <v>14</v>
      </c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95"/>
    </row>
    <row r="41" spans="1:17" ht="149.25" customHeight="1" x14ac:dyDescent="0.25">
      <c r="A41" s="212"/>
      <c r="B41" s="205"/>
      <c r="C41" s="232"/>
      <c r="D41" s="208"/>
      <c r="E41" s="25" t="s">
        <v>68</v>
      </c>
      <c r="F41" s="69">
        <f>G41+H41+I41+P41</f>
        <v>0</v>
      </c>
      <c r="G41" s="69">
        <v>0</v>
      </c>
      <c r="H41" s="69">
        <v>0</v>
      </c>
      <c r="I41" s="69">
        <v>0</v>
      </c>
      <c r="J41" s="69">
        <v>0</v>
      </c>
      <c r="K41" s="69">
        <f>L41+M41+N41+U41</f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95"/>
    </row>
    <row r="42" spans="1:17" ht="45" x14ac:dyDescent="0.25">
      <c r="A42" s="210" t="s">
        <v>75</v>
      </c>
      <c r="B42" s="204" t="s">
        <v>76</v>
      </c>
      <c r="C42" s="225" t="s">
        <v>114</v>
      </c>
      <c r="D42" s="11" t="s">
        <v>28</v>
      </c>
      <c r="E42" s="34"/>
      <c r="F42" s="69">
        <f>F45+F44</f>
        <v>2309.9</v>
      </c>
      <c r="G42" s="69">
        <f t="shared" ref="G42:H42" si="68">G44+G45</f>
        <v>0</v>
      </c>
      <c r="H42" s="69">
        <f t="shared" si="68"/>
        <v>100</v>
      </c>
      <c r="I42" s="69">
        <f>I44+I45</f>
        <v>2118.6</v>
      </c>
      <c r="J42" s="69">
        <f t="shared" ref="J42" si="69">J45</f>
        <v>0</v>
      </c>
      <c r="K42" s="69">
        <f>K45+K44</f>
        <v>2026.6</v>
      </c>
      <c r="L42" s="69">
        <f t="shared" ref="L42:M42" si="70">L44+L45</f>
        <v>0</v>
      </c>
      <c r="M42" s="69">
        <f t="shared" si="70"/>
        <v>100</v>
      </c>
      <c r="N42" s="69">
        <f>N44+N45</f>
        <v>1926.6</v>
      </c>
      <c r="O42" s="69">
        <f t="shared" ref="O42" si="71">O45</f>
        <v>0</v>
      </c>
      <c r="P42" s="69">
        <v>91.3</v>
      </c>
      <c r="Q42" s="95"/>
    </row>
    <row r="43" spans="1:17" ht="15.75" customHeight="1" x14ac:dyDescent="0.25">
      <c r="A43" s="211"/>
      <c r="B43" s="205"/>
      <c r="C43" s="226"/>
      <c r="D43" s="207" t="s">
        <v>66</v>
      </c>
      <c r="E43" s="32" t="s">
        <v>14</v>
      </c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95"/>
    </row>
    <row r="44" spans="1:17" ht="15.75" customHeight="1" x14ac:dyDescent="0.25">
      <c r="A44" s="211"/>
      <c r="B44" s="205"/>
      <c r="C44" s="226"/>
      <c r="D44" s="209"/>
      <c r="E44" s="25" t="s">
        <v>215</v>
      </c>
      <c r="F44" s="69">
        <f>G44+H44+I44+P44</f>
        <v>0</v>
      </c>
      <c r="G44" s="69">
        <v>0</v>
      </c>
      <c r="H44" s="69">
        <v>0</v>
      </c>
      <c r="I44" s="69">
        <v>0</v>
      </c>
      <c r="J44" s="69">
        <v>0</v>
      </c>
      <c r="K44" s="69">
        <f>L44+M44+N44+U44</f>
        <v>0</v>
      </c>
      <c r="L44" s="69">
        <v>0</v>
      </c>
      <c r="M44" s="69">
        <v>0</v>
      </c>
      <c r="N44" s="69">
        <v>0</v>
      </c>
      <c r="O44" s="69">
        <v>0</v>
      </c>
      <c r="P44" s="69"/>
      <c r="Q44" s="95"/>
    </row>
    <row r="45" spans="1:17" ht="58.5" customHeight="1" x14ac:dyDescent="0.25">
      <c r="A45" s="212"/>
      <c r="B45" s="205"/>
      <c r="C45" s="226"/>
      <c r="D45" s="208"/>
      <c r="E45" s="25" t="s">
        <v>68</v>
      </c>
      <c r="F45" s="69">
        <f>G45+H45+I45+P45</f>
        <v>2309.9</v>
      </c>
      <c r="G45" s="69">
        <v>0</v>
      </c>
      <c r="H45" s="69">
        <v>100</v>
      </c>
      <c r="I45" s="69">
        <v>2118.6</v>
      </c>
      <c r="J45" s="69">
        <v>0</v>
      </c>
      <c r="K45" s="69">
        <f>L45+M45+N45+U45</f>
        <v>2026.6</v>
      </c>
      <c r="L45" s="69">
        <v>0</v>
      </c>
      <c r="M45" s="69">
        <v>100</v>
      </c>
      <c r="N45" s="69">
        <v>1926.6</v>
      </c>
      <c r="O45" s="69">
        <v>0</v>
      </c>
      <c r="P45" s="69">
        <v>91.3</v>
      </c>
      <c r="Q45" s="95"/>
    </row>
    <row r="46" spans="1:17" ht="54" customHeight="1" x14ac:dyDescent="0.25">
      <c r="A46" s="210" t="s">
        <v>77</v>
      </c>
      <c r="B46" s="207" t="s">
        <v>78</v>
      </c>
      <c r="C46" s="225" t="s">
        <v>115</v>
      </c>
      <c r="D46" s="11" t="s">
        <v>28</v>
      </c>
      <c r="E46" s="34"/>
      <c r="F46" s="69">
        <f>F48</f>
        <v>1569.8</v>
      </c>
      <c r="G46" s="69">
        <f t="shared" ref="G46:I46" si="72">G48</f>
        <v>0</v>
      </c>
      <c r="H46" s="69">
        <f t="shared" si="72"/>
        <v>0</v>
      </c>
      <c r="I46" s="69">
        <f t="shared" si="72"/>
        <v>1469.8</v>
      </c>
      <c r="J46" s="69">
        <f t="shared" ref="J46" si="73">J48</f>
        <v>0</v>
      </c>
      <c r="K46" s="69">
        <f>K48</f>
        <v>1469.8</v>
      </c>
      <c r="L46" s="69">
        <f t="shared" ref="L46:N46" si="74">L48</f>
        <v>0</v>
      </c>
      <c r="M46" s="69">
        <f t="shared" si="74"/>
        <v>0</v>
      </c>
      <c r="N46" s="69">
        <f t="shared" si="74"/>
        <v>1469.8</v>
      </c>
      <c r="O46" s="69">
        <f t="shared" ref="O46" si="75">O48</f>
        <v>0</v>
      </c>
      <c r="P46" s="69">
        <v>100</v>
      </c>
      <c r="Q46" s="95"/>
    </row>
    <row r="47" spans="1:17" ht="26.25" customHeight="1" x14ac:dyDescent="0.25">
      <c r="A47" s="211"/>
      <c r="B47" s="209"/>
      <c r="C47" s="226"/>
      <c r="D47" s="207" t="s">
        <v>66</v>
      </c>
      <c r="E47" s="32" t="s">
        <v>14</v>
      </c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95"/>
    </row>
    <row r="48" spans="1:17" ht="36" customHeight="1" x14ac:dyDescent="0.25">
      <c r="A48" s="212"/>
      <c r="B48" s="209"/>
      <c r="C48" s="226"/>
      <c r="D48" s="208"/>
      <c r="E48" s="25" t="s">
        <v>81</v>
      </c>
      <c r="F48" s="69">
        <f>G48+H48+I48+P48</f>
        <v>1569.8</v>
      </c>
      <c r="G48" s="69">
        <v>0</v>
      </c>
      <c r="H48" s="69">
        <v>0</v>
      </c>
      <c r="I48" s="69">
        <v>1469.8</v>
      </c>
      <c r="J48" s="69">
        <v>0</v>
      </c>
      <c r="K48" s="69">
        <f>L48+M48+N48+U48</f>
        <v>1469.8</v>
      </c>
      <c r="L48" s="69">
        <v>0</v>
      </c>
      <c r="M48" s="69">
        <v>0</v>
      </c>
      <c r="N48" s="69">
        <v>1469.8</v>
      </c>
      <c r="O48" s="69">
        <v>0</v>
      </c>
      <c r="P48" s="69">
        <v>100</v>
      </c>
      <c r="Q48" s="95"/>
    </row>
    <row r="49" spans="1:17" ht="45" customHeight="1" x14ac:dyDescent="0.25">
      <c r="A49" s="210" t="s">
        <v>79</v>
      </c>
      <c r="B49" s="204" t="s">
        <v>80</v>
      </c>
      <c r="C49" s="225" t="s">
        <v>116</v>
      </c>
      <c r="D49" s="11" t="s">
        <v>28</v>
      </c>
      <c r="E49" s="34"/>
      <c r="F49" s="69">
        <f>F51</f>
        <v>371</v>
      </c>
      <c r="G49" s="69">
        <f t="shared" ref="G49:I49" si="76">G51</f>
        <v>0</v>
      </c>
      <c r="H49" s="69">
        <f t="shared" si="76"/>
        <v>0</v>
      </c>
      <c r="I49" s="69">
        <f t="shared" si="76"/>
        <v>271</v>
      </c>
      <c r="J49" s="69">
        <f t="shared" ref="J49" si="77">J51</f>
        <v>0</v>
      </c>
      <c r="K49" s="69">
        <f>K51</f>
        <v>271</v>
      </c>
      <c r="L49" s="69">
        <f t="shared" ref="L49:N49" si="78">L51</f>
        <v>0</v>
      </c>
      <c r="M49" s="69">
        <f t="shared" si="78"/>
        <v>0</v>
      </c>
      <c r="N49" s="69">
        <f t="shared" si="78"/>
        <v>271</v>
      </c>
      <c r="O49" s="69">
        <f t="shared" ref="O49" si="79">O51</f>
        <v>0</v>
      </c>
      <c r="P49" s="69">
        <v>100</v>
      </c>
      <c r="Q49" s="95"/>
    </row>
    <row r="50" spans="1:17" ht="23.25" customHeight="1" x14ac:dyDescent="0.25">
      <c r="A50" s="211"/>
      <c r="B50" s="205"/>
      <c r="C50" s="226"/>
      <c r="D50" s="207" t="s">
        <v>66</v>
      </c>
      <c r="E50" s="32" t="s">
        <v>14</v>
      </c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95"/>
    </row>
    <row r="51" spans="1:17" ht="99.75" customHeight="1" x14ac:dyDescent="0.25">
      <c r="A51" s="212"/>
      <c r="B51" s="206"/>
      <c r="C51" s="227"/>
      <c r="D51" s="208"/>
      <c r="E51" s="53" t="s">
        <v>68</v>
      </c>
      <c r="F51" s="69">
        <f>G51+H51+I51+P51</f>
        <v>371</v>
      </c>
      <c r="G51" s="69">
        <v>0</v>
      </c>
      <c r="H51" s="69">
        <v>0</v>
      </c>
      <c r="I51" s="69">
        <v>271</v>
      </c>
      <c r="J51" s="69">
        <v>0</v>
      </c>
      <c r="K51" s="69">
        <f>L51+M51+N51+U51</f>
        <v>271</v>
      </c>
      <c r="L51" s="69">
        <v>0</v>
      </c>
      <c r="M51" s="69">
        <v>0</v>
      </c>
      <c r="N51" s="69">
        <v>271</v>
      </c>
      <c r="O51" s="69">
        <v>0</v>
      </c>
      <c r="P51" s="69">
        <v>100</v>
      </c>
      <c r="Q51" s="95"/>
    </row>
    <row r="52" spans="1:17" ht="55.5" customHeight="1" x14ac:dyDescent="0.25">
      <c r="A52" s="210" t="s">
        <v>82</v>
      </c>
      <c r="B52" s="207" t="s">
        <v>83</v>
      </c>
      <c r="C52" s="225" t="s">
        <v>117</v>
      </c>
      <c r="D52" s="11" t="s">
        <v>28</v>
      </c>
      <c r="E52" s="34"/>
      <c r="F52" s="23">
        <f>F54</f>
        <v>0</v>
      </c>
      <c r="G52" s="23">
        <f t="shared" ref="G52:I52" si="80">G54</f>
        <v>0</v>
      </c>
      <c r="H52" s="23">
        <f t="shared" si="80"/>
        <v>0</v>
      </c>
      <c r="I52" s="23">
        <f t="shared" si="80"/>
        <v>0</v>
      </c>
      <c r="J52" s="23">
        <f t="shared" ref="J52" si="81">J54</f>
        <v>0</v>
      </c>
      <c r="K52" s="23">
        <f>K54</f>
        <v>0</v>
      </c>
      <c r="L52" s="23">
        <f t="shared" ref="L52:N52" si="82">L54</f>
        <v>0</v>
      </c>
      <c r="M52" s="23">
        <f t="shared" si="82"/>
        <v>0</v>
      </c>
      <c r="N52" s="23">
        <f t="shared" si="82"/>
        <v>0</v>
      </c>
      <c r="O52" s="23">
        <f t="shared" ref="O52" si="83">O54</f>
        <v>0</v>
      </c>
      <c r="P52" s="23">
        <v>0</v>
      </c>
      <c r="Q52" s="93"/>
    </row>
    <row r="53" spans="1:17" ht="15.75" customHeight="1" x14ac:dyDescent="0.25">
      <c r="A53" s="211"/>
      <c r="B53" s="209"/>
      <c r="C53" s="226"/>
      <c r="D53" s="207" t="s">
        <v>66</v>
      </c>
      <c r="E53" s="32" t="s">
        <v>14</v>
      </c>
      <c r="F53" s="23"/>
      <c r="G53" s="23"/>
      <c r="H53" s="23"/>
      <c r="I53" s="28"/>
      <c r="J53" s="68"/>
      <c r="K53" s="23"/>
      <c r="L53" s="23"/>
      <c r="M53" s="23"/>
      <c r="N53" s="28"/>
      <c r="O53" s="68"/>
      <c r="P53" s="68"/>
      <c r="Q53" s="94"/>
    </row>
    <row r="54" spans="1:17" ht="44.25" customHeight="1" x14ac:dyDescent="0.25">
      <c r="A54" s="211"/>
      <c r="B54" s="209"/>
      <c r="C54" s="226"/>
      <c r="D54" s="209"/>
      <c r="E54" s="25" t="s">
        <v>68</v>
      </c>
      <c r="F54" s="69">
        <f>G54+H54+I54+P54</f>
        <v>0</v>
      </c>
      <c r="G54" s="69">
        <v>0</v>
      </c>
      <c r="H54" s="69">
        <v>0</v>
      </c>
      <c r="I54" s="69">
        <v>0</v>
      </c>
      <c r="J54" s="69">
        <v>0</v>
      </c>
      <c r="K54" s="69">
        <f>L54+M54+N54+U54</f>
        <v>0</v>
      </c>
      <c r="L54" s="69">
        <v>0</v>
      </c>
      <c r="M54" s="69">
        <v>0</v>
      </c>
      <c r="N54" s="69">
        <v>0</v>
      </c>
      <c r="O54" s="69">
        <v>0</v>
      </c>
      <c r="P54" s="69">
        <v>0</v>
      </c>
      <c r="Q54" s="95"/>
    </row>
    <row r="55" spans="1:17" ht="48.75" customHeight="1" x14ac:dyDescent="0.25">
      <c r="A55" s="210" t="s">
        <v>84</v>
      </c>
      <c r="B55" s="204" t="s">
        <v>132</v>
      </c>
      <c r="C55" s="225" t="s">
        <v>118</v>
      </c>
      <c r="D55" s="11" t="s">
        <v>28</v>
      </c>
      <c r="E55" s="34"/>
      <c r="F55" s="23">
        <f>F57</f>
        <v>223.7</v>
      </c>
      <c r="G55" s="23">
        <f t="shared" ref="G55:I55" si="84">G57</f>
        <v>0</v>
      </c>
      <c r="H55" s="23">
        <f t="shared" si="84"/>
        <v>0</v>
      </c>
      <c r="I55" s="23">
        <f t="shared" si="84"/>
        <v>124.3</v>
      </c>
      <c r="J55" s="23">
        <f t="shared" ref="J55" si="85">J57</f>
        <v>0</v>
      </c>
      <c r="K55" s="23">
        <f>K57</f>
        <v>123.6</v>
      </c>
      <c r="L55" s="23">
        <f t="shared" ref="L55:N55" si="86">L57</f>
        <v>0</v>
      </c>
      <c r="M55" s="23">
        <f t="shared" si="86"/>
        <v>0</v>
      </c>
      <c r="N55" s="23">
        <f t="shared" si="86"/>
        <v>123.6</v>
      </c>
      <c r="O55" s="23">
        <f t="shared" ref="O55" si="87">O57</f>
        <v>0</v>
      </c>
      <c r="P55" s="23">
        <v>99.4</v>
      </c>
      <c r="Q55" s="93"/>
    </row>
    <row r="56" spans="1:17" ht="43.5" customHeight="1" x14ac:dyDescent="0.25">
      <c r="A56" s="211"/>
      <c r="B56" s="205"/>
      <c r="C56" s="226"/>
      <c r="D56" s="207" t="s">
        <v>66</v>
      </c>
      <c r="E56" s="32" t="s">
        <v>14</v>
      </c>
      <c r="F56" s="23"/>
      <c r="G56" s="23"/>
      <c r="H56" s="23"/>
      <c r="I56" s="28"/>
      <c r="J56" s="68"/>
      <c r="K56" s="23"/>
      <c r="L56" s="23"/>
      <c r="M56" s="23"/>
      <c r="N56" s="28"/>
      <c r="O56" s="68"/>
      <c r="P56" s="68"/>
      <c r="Q56" s="94"/>
    </row>
    <row r="57" spans="1:17" ht="44.25" customHeight="1" x14ac:dyDescent="0.25">
      <c r="A57" s="211"/>
      <c r="B57" s="206"/>
      <c r="C57" s="227"/>
      <c r="D57" s="209"/>
      <c r="E57" s="25" t="s">
        <v>68</v>
      </c>
      <c r="F57" s="29">
        <f>G57+H57+I57+P57</f>
        <v>223.7</v>
      </c>
      <c r="G57" s="29">
        <v>0</v>
      </c>
      <c r="H57" s="29">
        <v>0</v>
      </c>
      <c r="I57" s="29">
        <v>124.3</v>
      </c>
      <c r="J57" s="29">
        <v>0</v>
      </c>
      <c r="K57" s="29">
        <f>L57+M57+N57+U57</f>
        <v>123.6</v>
      </c>
      <c r="L57" s="29">
        <v>0</v>
      </c>
      <c r="M57" s="29">
        <v>0</v>
      </c>
      <c r="N57" s="29">
        <v>123.6</v>
      </c>
      <c r="O57" s="29">
        <v>0</v>
      </c>
      <c r="P57" s="29">
        <v>99.4</v>
      </c>
      <c r="Q57" s="96"/>
    </row>
    <row r="58" spans="1:17" ht="48.75" customHeight="1" x14ac:dyDescent="0.25">
      <c r="A58" s="234" t="s">
        <v>8</v>
      </c>
      <c r="B58" s="219" t="s">
        <v>85</v>
      </c>
      <c r="C58" s="222" t="s">
        <v>119</v>
      </c>
      <c r="D58" s="41" t="s">
        <v>28</v>
      </c>
      <c r="E58" s="42"/>
      <c r="F58" s="57">
        <f>F60</f>
        <v>5500</v>
      </c>
      <c r="G58" s="57">
        <f t="shared" ref="G58:I58" si="88">G60</f>
        <v>0</v>
      </c>
      <c r="H58" s="57">
        <f t="shared" si="88"/>
        <v>0</v>
      </c>
      <c r="I58" s="57">
        <f t="shared" si="88"/>
        <v>5400</v>
      </c>
      <c r="J58" s="57">
        <f t="shared" ref="J58" si="89">J60</f>
        <v>0</v>
      </c>
      <c r="K58" s="57">
        <f>K60</f>
        <v>5400</v>
      </c>
      <c r="L58" s="57">
        <f t="shared" ref="L58:N58" si="90">L60</f>
        <v>0</v>
      </c>
      <c r="M58" s="57">
        <f t="shared" si="90"/>
        <v>0</v>
      </c>
      <c r="N58" s="57">
        <f t="shared" si="90"/>
        <v>5400</v>
      </c>
      <c r="O58" s="57">
        <f t="shared" ref="O58" si="91">O60</f>
        <v>0</v>
      </c>
      <c r="P58" s="57">
        <v>100</v>
      </c>
      <c r="Q58" s="90"/>
    </row>
    <row r="59" spans="1:17" ht="19.5" customHeight="1" x14ac:dyDescent="0.25">
      <c r="A59" s="235"/>
      <c r="B59" s="220"/>
      <c r="C59" s="223"/>
      <c r="D59" s="213" t="s">
        <v>66</v>
      </c>
      <c r="E59" s="43" t="s">
        <v>14</v>
      </c>
      <c r="F59" s="70"/>
      <c r="G59" s="70"/>
      <c r="H59" s="70"/>
      <c r="I59" s="71"/>
      <c r="J59" s="72"/>
      <c r="K59" s="70"/>
      <c r="L59" s="70"/>
      <c r="M59" s="70"/>
      <c r="N59" s="71"/>
      <c r="O59" s="72"/>
      <c r="P59" s="72"/>
      <c r="Q59" s="91"/>
    </row>
    <row r="60" spans="1:17" ht="71.25" customHeight="1" x14ac:dyDescent="0.25">
      <c r="A60" s="235"/>
      <c r="B60" s="220"/>
      <c r="C60" s="223"/>
      <c r="D60" s="214"/>
      <c r="E60" s="40" t="s">
        <v>59</v>
      </c>
      <c r="F60" s="64">
        <f>G60+H60+I60+P60</f>
        <v>5500</v>
      </c>
      <c r="G60" s="54">
        <f>G63+G66</f>
        <v>0</v>
      </c>
      <c r="H60" s="54">
        <f t="shared" ref="H60:I60" si="92">H63+H66</f>
        <v>0</v>
      </c>
      <c r="I60" s="54">
        <f t="shared" si="92"/>
        <v>5400</v>
      </c>
      <c r="J60" s="54">
        <f t="shared" ref="J60" si="93">J63+J66</f>
        <v>0</v>
      </c>
      <c r="K60" s="64">
        <f>L60+M60+N60+U60</f>
        <v>5400</v>
      </c>
      <c r="L60" s="54">
        <f>L63+L66</f>
        <v>0</v>
      </c>
      <c r="M60" s="54">
        <f t="shared" ref="M60:N60" si="94">M63+M66</f>
        <v>0</v>
      </c>
      <c r="N60" s="54">
        <f t="shared" si="94"/>
        <v>5400</v>
      </c>
      <c r="O60" s="54">
        <f t="shared" ref="O60" si="95">O63+O66</f>
        <v>0</v>
      </c>
      <c r="P60" s="54">
        <v>100</v>
      </c>
      <c r="Q60" s="89"/>
    </row>
    <row r="61" spans="1:17" ht="46.5" customHeight="1" x14ac:dyDescent="0.25">
      <c r="A61" s="210" t="s">
        <v>37</v>
      </c>
      <c r="B61" s="204" t="s">
        <v>86</v>
      </c>
      <c r="C61" s="225" t="s">
        <v>120</v>
      </c>
      <c r="D61" s="11" t="s">
        <v>28</v>
      </c>
      <c r="E61" s="34"/>
      <c r="F61" s="23">
        <f>F63</f>
        <v>5500</v>
      </c>
      <c r="G61" s="23">
        <f t="shared" ref="G61:I61" si="96">G63</f>
        <v>0</v>
      </c>
      <c r="H61" s="23">
        <f t="shared" si="96"/>
        <v>0</v>
      </c>
      <c r="I61" s="23">
        <f t="shared" si="96"/>
        <v>5400</v>
      </c>
      <c r="J61" s="23">
        <f t="shared" ref="J61" si="97">J63</f>
        <v>0</v>
      </c>
      <c r="K61" s="23">
        <f>K63</f>
        <v>5400</v>
      </c>
      <c r="L61" s="23">
        <f t="shared" ref="L61:N61" si="98">L63</f>
        <v>0</v>
      </c>
      <c r="M61" s="23">
        <f t="shared" si="98"/>
        <v>0</v>
      </c>
      <c r="N61" s="23">
        <f t="shared" si="98"/>
        <v>5400</v>
      </c>
      <c r="O61" s="23">
        <f t="shared" ref="O61" si="99">O63</f>
        <v>0</v>
      </c>
      <c r="P61" s="23">
        <v>100</v>
      </c>
      <c r="Q61" s="93"/>
    </row>
    <row r="62" spans="1:17" ht="15.75" customHeight="1" x14ac:dyDescent="0.25">
      <c r="A62" s="211"/>
      <c r="B62" s="205"/>
      <c r="C62" s="226"/>
      <c r="D62" s="207" t="s">
        <v>66</v>
      </c>
      <c r="E62" s="32" t="s">
        <v>14</v>
      </c>
      <c r="F62" s="23"/>
      <c r="G62" s="23"/>
      <c r="H62" s="23"/>
      <c r="I62" s="28"/>
      <c r="J62" s="68"/>
      <c r="K62" s="23"/>
      <c r="L62" s="23"/>
      <c r="M62" s="23"/>
      <c r="N62" s="28"/>
      <c r="O62" s="68"/>
      <c r="P62" s="68"/>
      <c r="Q62" s="94"/>
    </row>
    <row r="63" spans="1:17" ht="165.75" customHeight="1" x14ac:dyDescent="0.25">
      <c r="A63" s="212"/>
      <c r="B63" s="206"/>
      <c r="C63" s="227"/>
      <c r="D63" s="209"/>
      <c r="E63" s="30" t="s">
        <v>59</v>
      </c>
      <c r="F63" s="29">
        <f>G63+H63+I63+P63</f>
        <v>5500</v>
      </c>
      <c r="G63" s="29">
        <v>0</v>
      </c>
      <c r="H63" s="29">
        <v>0</v>
      </c>
      <c r="I63" s="29">
        <v>5400</v>
      </c>
      <c r="J63" s="29">
        <v>0</v>
      </c>
      <c r="K63" s="29">
        <f>L63+M63+N63+U63</f>
        <v>5400</v>
      </c>
      <c r="L63" s="29">
        <v>0</v>
      </c>
      <c r="M63" s="29">
        <v>0</v>
      </c>
      <c r="N63" s="29">
        <v>5400</v>
      </c>
      <c r="O63" s="29">
        <v>0</v>
      </c>
      <c r="P63" s="29">
        <v>100</v>
      </c>
      <c r="Q63" s="96"/>
    </row>
    <row r="64" spans="1:17" ht="45" x14ac:dyDescent="0.25">
      <c r="A64" s="210" t="s">
        <v>36</v>
      </c>
      <c r="B64" s="207" t="s">
        <v>87</v>
      </c>
      <c r="C64" s="225" t="s">
        <v>121</v>
      </c>
      <c r="D64" s="11" t="s">
        <v>28</v>
      </c>
      <c r="E64" s="34"/>
      <c r="F64" s="23">
        <f>F66</f>
        <v>0</v>
      </c>
      <c r="G64" s="23">
        <f t="shared" ref="G64:I64" si="100">G66</f>
        <v>0</v>
      </c>
      <c r="H64" s="23">
        <f t="shared" si="100"/>
        <v>0</v>
      </c>
      <c r="I64" s="23">
        <f t="shared" si="100"/>
        <v>0</v>
      </c>
      <c r="J64" s="23">
        <f t="shared" ref="J64" si="101">J66</f>
        <v>0</v>
      </c>
      <c r="K64" s="23">
        <f>K66</f>
        <v>0</v>
      </c>
      <c r="L64" s="23">
        <f t="shared" ref="L64:N64" si="102">L66</f>
        <v>0</v>
      </c>
      <c r="M64" s="23">
        <f t="shared" si="102"/>
        <v>0</v>
      </c>
      <c r="N64" s="23">
        <f t="shared" si="102"/>
        <v>0</v>
      </c>
      <c r="O64" s="23">
        <f t="shared" ref="O64" si="103">O66</f>
        <v>0</v>
      </c>
      <c r="P64" s="23">
        <v>0</v>
      </c>
      <c r="Q64" s="93"/>
    </row>
    <row r="65" spans="1:17" ht="15.75" customHeight="1" x14ac:dyDescent="0.25">
      <c r="A65" s="211"/>
      <c r="B65" s="209"/>
      <c r="C65" s="226"/>
      <c r="D65" s="207" t="s">
        <v>66</v>
      </c>
      <c r="E65" s="32" t="s">
        <v>14</v>
      </c>
      <c r="F65" s="23"/>
      <c r="G65" s="23"/>
      <c r="H65" s="23"/>
      <c r="I65" s="28"/>
      <c r="J65" s="68"/>
      <c r="K65" s="23"/>
      <c r="L65" s="23"/>
      <c r="M65" s="23"/>
      <c r="N65" s="28"/>
      <c r="O65" s="68"/>
      <c r="P65" s="68"/>
      <c r="Q65" s="94"/>
    </row>
    <row r="66" spans="1:17" ht="46.5" customHeight="1" x14ac:dyDescent="0.25">
      <c r="A66" s="212"/>
      <c r="B66" s="208"/>
      <c r="C66" s="227"/>
      <c r="D66" s="209"/>
      <c r="E66" s="30" t="s">
        <v>59</v>
      </c>
      <c r="F66" s="29">
        <f>G66+H66+I66+P66</f>
        <v>0</v>
      </c>
      <c r="G66" s="29">
        <v>0</v>
      </c>
      <c r="H66" s="29">
        <v>0</v>
      </c>
      <c r="I66" s="29">
        <v>0</v>
      </c>
      <c r="J66" s="29">
        <v>0</v>
      </c>
      <c r="K66" s="29">
        <f>L66+M66+N66+U66</f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96"/>
    </row>
    <row r="67" spans="1:17" ht="58.5" customHeight="1" x14ac:dyDescent="0.25">
      <c r="A67" s="213" t="s">
        <v>51</v>
      </c>
      <c r="B67" s="219" t="s">
        <v>88</v>
      </c>
      <c r="C67" s="228" t="s">
        <v>88</v>
      </c>
      <c r="D67" s="41" t="s">
        <v>28</v>
      </c>
      <c r="E67" s="38"/>
      <c r="F67" s="57">
        <f>F68</f>
        <v>10234.700000000001</v>
      </c>
      <c r="G67" s="57">
        <f t="shared" ref="G67:J67" si="104">G68</f>
        <v>340.5</v>
      </c>
      <c r="H67" s="57">
        <f t="shared" si="104"/>
        <v>327.60000000000002</v>
      </c>
      <c r="I67" s="57">
        <f t="shared" si="104"/>
        <v>8862.9</v>
      </c>
      <c r="J67" s="57">
        <f t="shared" si="104"/>
        <v>0</v>
      </c>
      <c r="K67" s="57">
        <f>K68</f>
        <v>9495.5</v>
      </c>
      <c r="L67" s="57">
        <f t="shared" ref="L67:O67" si="105">L68</f>
        <v>340.5</v>
      </c>
      <c r="M67" s="57">
        <f t="shared" si="105"/>
        <v>327.60000000000002</v>
      </c>
      <c r="N67" s="57">
        <f t="shared" si="105"/>
        <v>8827.4</v>
      </c>
      <c r="O67" s="57">
        <f t="shared" si="105"/>
        <v>0</v>
      </c>
      <c r="P67" s="57">
        <v>99.6</v>
      </c>
      <c r="Q67" s="90"/>
    </row>
    <row r="68" spans="1:17" ht="30" customHeight="1" x14ac:dyDescent="0.25">
      <c r="A68" s="214"/>
      <c r="B68" s="220"/>
      <c r="C68" s="229"/>
      <c r="D68" s="213" t="s">
        <v>66</v>
      </c>
      <c r="E68" s="43" t="s">
        <v>14</v>
      </c>
      <c r="F68" s="57">
        <f>F69+F70+F71+F72+F73+F75+F77+F76+F74</f>
        <v>10234.700000000001</v>
      </c>
      <c r="G68" s="57">
        <f t="shared" ref="G68" si="106">G69+G70+G71+G72+G73+G75+G77</f>
        <v>340.5</v>
      </c>
      <c r="H68" s="57">
        <f>H69+H70+H71+H72+H73+H75+H77+H76</f>
        <v>327.60000000000002</v>
      </c>
      <c r="I68" s="57">
        <f>I69+I70+I71+I72+I73+I75+I77+I74</f>
        <v>8862.9</v>
      </c>
      <c r="J68" s="57">
        <f t="shared" ref="J68" si="107">J69+J70+J71+J72+J73+J75+J77</f>
        <v>0</v>
      </c>
      <c r="K68" s="57">
        <f>K69+K70+K71+K72+K73+K75+K77+K76+K74</f>
        <v>9495.5</v>
      </c>
      <c r="L68" s="57">
        <f t="shared" ref="L68:N68" si="108">L69+L70+L71+L72+L73+L75+L77+L76+L74</f>
        <v>340.5</v>
      </c>
      <c r="M68" s="57">
        <f t="shared" si="108"/>
        <v>327.60000000000002</v>
      </c>
      <c r="N68" s="57">
        <f t="shared" si="108"/>
        <v>8827.4</v>
      </c>
      <c r="O68" s="57">
        <f t="shared" ref="O68" si="109">O69+O70+O71+O72+O73+O75+O77+O76+O74</f>
        <v>0</v>
      </c>
      <c r="P68" s="57">
        <v>99.6</v>
      </c>
      <c r="Q68" s="90"/>
    </row>
    <row r="69" spans="1:17" x14ac:dyDescent="0.25">
      <c r="A69" s="214"/>
      <c r="B69" s="220"/>
      <c r="C69" s="229"/>
      <c r="D69" s="214"/>
      <c r="E69" s="40" t="s">
        <v>90</v>
      </c>
      <c r="F69" s="57">
        <f>F80</f>
        <v>1632.1999999999998</v>
      </c>
      <c r="G69" s="57">
        <f t="shared" ref="G69:I69" si="110">G80</f>
        <v>0</v>
      </c>
      <c r="H69" s="57">
        <f t="shared" si="110"/>
        <v>104.6</v>
      </c>
      <c r="I69" s="57">
        <f t="shared" si="110"/>
        <v>1427.6</v>
      </c>
      <c r="J69" s="57">
        <f t="shared" ref="J69" si="111">J80</f>
        <v>0</v>
      </c>
      <c r="K69" s="57">
        <f>K80</f>
        <v>1531.8999999999999</v>
      </c>
      <c r="L69" s="57">
        <f t="shared" ref="L69:N69" si="112">L80</f>
        <v>0</v>
      </c>
      <c r="M69" s="57">
        <f t="shared" si="112"/>
        <v>104.6</v>
      </c>
      <c r="N69" s="57">
        <f t="shared" si="112"/>
        <v>1427.3</v>
      </c>
      <c r="O69" s="57">
        <f t="shared" ref="O69" si="113">O80</f>
        <v>0</v>
      </c>
      <c r="P69" s="57">
        <v>100</v>
      </c>
      <c r="Q69" s="90"/>
    </row>
    <row r="70" spans="1:17" x14ac:dyDescent="0.25">
      <c r="A70" s="214"/>
      <c r="B70" s="220"/>
      <c r="C70" s="229"/>
      <c r="D70" s="214"/>
      <c r="E70" s="40" t="s">
        <v>91</v>
      </c>
      <c r="F70" s="57">
        <f>F81</f>
        <v>5734.5</v>
      </c>
      <c r="G70" s="57">
        <f t="shared" ref="G70:I70" si="114">G81</f>
        <v>0</v>
      </c>
      <c r="H70" s="57">
        <f t="shared" si="114"/>
        <v>0</v>
      </c>
      <c r="I70" s="57">
        <f t="shared" si="114"/>
        <v>5635.1</v>
      </c>
      <c r="J70" s="57">
        <f t="shared" ref="J70" si="115">J81</f>
        <v>0</v>
      </c>
      <c r="K70" s="57">
        <f>K81</f>
        <v>5601.3</v>
      </c>
      <c r="L70" s="57">
        <f t="shared" ref="L70:O70" si="116">L81</f>
        <v>0</v>
      </c>
      <c r="M70" s="57">
        <f t="shared" si="116"/>
        <v>0</v>
      </c>
      <c r="N70" s="57">
        <f t="shared" si="116"/>
        <v>5601.3</v>
      </c>
      <c r="O70" s="57">
        <f t="shared" si="116"/>
        <v>0</v>
      </c>
      <c r="P70" s="57">
        <v>99.4</v>
      </c>
      <c r="Q70" s="90"/>
    </row>
    <row r="71" spans="1:17" x14ac:dyDescent="0.25">
      <c r="A71" s="214"/>
      <c r="B71" s="220"/>
      <c r="C71" s="229"/>
      <c r="D71" s="214"/>
      <c r="E71" s="40" t="s">
        <v>58</v>
      </c>
      <c r="F71" s="57">
        <f t="shared" ref="F71:N71" si="117">F82+F85</f>
        <v>1700.5</v>
      </c>
      <c r="G71" s="57">
        <f t="shared" si="117"/>
        <v>0</v>
      </c>
      <c r="H71" s="57">
        <f t="shared" si="117"/>
        <v>0</v>
      </c>
      <c r="I71" s="57">
        <f t="shared" si="117"/>
        <v>1600.9</v>
      </c>
      <c r="J71" s="57">
        <f t="shared" si="117"/>
        <v>0</v>
      </c>
      <c r="K71" s="57">
        <f t="shared" si="117"/>
        <v>1594.8</v>
      </c>
      <c r="L71" s="57">
        <f t="shared" si="117"/>
        <v>0</v>
      </c>
      <c r="M71" s="57">
        <f t="shared" si="117"/>
        <v>0</v>
      </c>
      <c r="N71" s="57">
        <f t="shared" si="117"/>
        <v>1594.8</v>
      </c>
      <c r="O71" s="57">
        <f t="shared" ref="O71" si="118">O82+O85</f>
        <v>0</v>
      </c>
      <c r="P71" s="57">
        <v>99.6</v>
      </c>
      <c r="Q71" s="90"/>
    </row>
    <row r="72" spans="1:17" x14ac:dyDescent="0.25">
      <c r="A72" s="214"/>
      <c r="B72" s="220"/>
      <c r="C72" s="229"/>
      <c r="D72" s="214"/>
      <c r="E72" s="40" t="s">
        <v>94</v>
      </c>
      <c r="F72" s="57">
        <f t="shared" ref="F72:F77" si="119">F86</f>
        <v>440.5</v>
      </c>
      <c r="G72" s="57">
        <f t="shared" ref="G72:I72" si="120">G86</f>
        <v>340.5</v>
      </c>
      <c r="H72" s="57">
        <f t="shared" si="120"/>
        <v>0</v>
      </c>
      <c r="I72" s="57">
        <f t="shared" si="120"/>
        <v>0</v>
      </c>
      <c r="J72" s="57">
        <f t="shared" ref="J72" si="121">J86</f>
        <v>0</v>
      </c>
      <c r="K72" s="57">
        <f>K86</f>
        <v>340.5</v>
      </c>
      <c r="L72" s="57">
        <f t="shared" ref="L72:N72" si="122">L86</f>
        <v>340.5</v>
      </c>
      <c r="M72" s="57">
        <f t="shared" si="122"/>
        <v>0</v>
      </c>
      <c r="N72" s="57">
        <f t="shared" si="122"/>
        <v>0</v>
      </c>
      <c r="O72" s="57">
        <f t="shared" ref="O72" si="123">O86</f>
        <v>0</v>
      </c>
      <c r="P72" s="57">
        <v>100</v>
      </c>
      <c r="Q72" s="90"/>
    </row>
    <row r="73" spans="1:17" x14ac:dyDescent="0.25">
      <c r="A73" s="214"/>
      <c r="B73" s="220"/>
      <c r="C73" s="229"/>
      <c r="D73" s="214"/>
      <c r="E73" s="40" t="s">
        <v>60</v>
      </c>
      <c r="F73" s="57">
        <f t="shared" si="119"/>
        <v>295.20000000000005</v>
      </c>
      <c r="G73" s="57">
        <f t="shared" ref="G73:I73" si="124">G87</f>
        <v>0</v>
      </c>
      <c r="H73" s="57">
        <f t="shared" si="124"/>
        <v>0</v>
      </c>
      <c r="I73" s="57">
        <f t="shared" si="124"/>
        <v>195.3</v>
      </c>
      <c r="J73" s="57">
        <f t="shared" ref="J73:J74" si="125">J87</f>
        <v>0</v>
      </c>
      <c r="K73" s="57">
        <f>K87</f>
        <v>195.2</v>
      </c>
      <c r="L73" s="57">
        <f t="shared" ref="L73:O73" si="126">L87</f>
        <v>0</v>
      </c>
      <c r="M73" s="57">
        <f t="shared" si="126"/>
        <v>0</v>
      </c>
      <c r="N73" s="57">
        <f t="shared" si="126"/>
        <v>195.2</v>
      </c>
      <c r="O73" s="57">
        <f t="shared" si="126"/>
        <v>0</v>
      </c>
      <c r="P73" s="57">
        <v>99.9</v>
      </c>
      <c r="Q73" s="90"/>
    </row>
    <row r="74" spans="1:17" x14ac:dyDescent="0.25">
      <c r="A74" s="214"/>
      <c r="B74" s="220"/>
      <c r="C74" s="229"/>
      <c r="D74" s="214"/>
      <c r="E74" s="40" t="s">
        <v>231</v>
      </c>
      <c r="F74" s="57">
        <f t="shared" si="119"/>
        <v>0</v>
      </c>
      <c r="G74" s="57">
        <f t="shared" ref="G74:I74" si="127">G88</f>
        <v>0</v>
      </c>
      <c r="H74" s="57">
        <f t="shared" si="127"/>
        <v>0</v>
      </c>
      <c r="I74" s="57">
        <f t="shared" si="127"/>
        <v>0</v>
      </c>
      <c r="J74" s="57">
        <f t="shared" si="125"/>
        <v>0</v>
      </c>
      <c r="K74" s="57">
        <f t="shared" ref="G74:N75" si="128">K88</f>
        <v>0</v>
      </c>
      <c r="L74" s="57">
        <f t="shared" si="128"/>
        <v>0</v>
      </c>
      <c r="M74" s="57">
        <f t="shared" si="128"/>
        <v>0</v>
      </c>
      <c r="N74" s="57">
        <f t="shared" si="128"/>
        <v>0</v>
      </c>
      <c r="O74" s="57">
        <f t="shared" ref="O74" si="129">O88</f>
        <v>0</v>
      </c>
      <c r="P74" s="57">
        <v>0</v>
      </c>
      <c r="Q74" s="90"/>
    </row>
    <row r="75" spans="1:17" x14ac:dyDescent="0.25">
      <c r="A75" s="214"/>
      <c r="B75" s="220"/>
      <c r="C75" s="229"/>
      <c r="D75" s="214"/>
      <c r="E75" s="40" t="s">
        <v>96</v>
      </c>
      <c r="F75" s="57">
        <f t="shared" si="119"/>
        <v>104</v>
      </c>
      <c r="G75" s="57">
        <f t="shared" si="128"/>
        <v>0</v>
      </c>
      <c r="H75" s="57">
        <f t="shared" si="128"/>
        <v>0</v>
      </c>
      <c r="I75" s="57">
        <f t="shared" si="128"/>
        <v>4</v>
      </c>
      <c r="J75" s="57">
        <f t="shared" si="128"/>
        <v>0</v>
      </c>
      <c r="K75" s="57">
        <f t="shared" si="128"/>
        <v>4</v>
      </c>
      <c r="L75" s="57">
        <f t="shared" si="128"/>
        <v>0</v>
      </c>
      <c r="M75" s="57">
        <f t="shared" si="128"/>
        <v>0</v>
      </c>
      <c r="N75" s="57">
        <f t="shared" si="128"/>
        <v>4</v>
      </c>
      <c r="O75" s="57">
        <f t="shared" ref="O75" si="130">O89</f>
        <v>0</v>
      </c>
      <c r="P75" s="57">
        <v>100</v>
      </c>
      <c r="Q75" s="90"/>
    </row>
    <row r="76" spans="1:17" x14ac:dyDescent="0.25">
      <c r="A76" s="214"/>
      <c r="B76" s="220"/>
      <c r="C76" s="229"/>
      <c r="D76" s="214"/>
      <c r="E76" s="40" t="s">
        <v>229</v>
      </c>
      <c r="F76" s="57">
        <f t="shared" si="119"/>
        <v>327.8</v>
      </c>
      <c r="G76" s="57">
        <f t="shared" ref="G76:N76" si="131">G90</f>
        <v>0</v>
      </c>
      <c r="H76" s="57">
        <f t="shared" si="131"/>
        <v>223</v>
      </c>
      <c r="I76" s="57">
        <f t="shared" si="131"/>
        <v>4.8</v>
      </c>
      <c r="J76" s="57">
        <f t="shared" si="131"/>
        <v>0</v>
      </c>
      <c r="K76" s="57">
        <f t="shared" si="131"/>
        <v>227.8</v>
      </c>
      <c r="L76" s="57">
        <f t="shared" si="131"/>
        <v>0</v>
      </c>
      <c r="M76" s="57">
        <f t="shared" si="131"/>
        <v>223</v>
      </c>
      <c r="N76" s="57">
        <f t="shared" si="131"/>
        <v>4.8</v>
      </c>
      <c r="O76" s="57">
        <f t="shared" ref="O76" si="132">O90</f>
        <v>0</v>
      </c>
      <c r="P76" s="57">
        <v>100</v>
      </c>
      <c r="Q76" s="90"/>
    </row>
    <row r="77" spans="1:17" x14ac:dyDescent="0.25">
      <c r="A77" s="218"/>
      <c r="B77" s="221"/>
      <c r="C77" s="230"/>
      <c r="D77" s="218"/>
      <c r="E77" s="40" t="s">
        <v>97</v>
      </c>
      <c r="F77" s="57">
        <f t="shared" si="119"/>
        <v>0</v>
      </c>
      <c r="G77" s="57">
        <f t="shared" ref="G77:I77" si="133">G91</f>
        <v>0</v>
      </c>
      <c r="H77" s="57">
        <f t="shared" si="133"/>
        <v>0</v>
      </c>
      <c r="I77" s="57">
        <f t="shared" si="133"/>
        <v>0</v>
      </c>
      <c r="J77" s="57">
        <f t="shared" ref="J77" si="134">J91</f>
        <v>0</v>
      </c>
      <c r="K77" s="57">
        <f>K91</f>
        <v>0</v>
      </c>
      <c r="L77" s="57">
        <f t="shared" ref="L77:N77" si="135">L91</f>
        <v>0</v>
      </c>
      <c r="M77" s="57">
        <f t="shared" si="135"/>
        <v>0</v>
      </c>
      <c r="N77" s="57">
        <f t="shared" si="135"/>
        <v>0</v>
      </c>
      <c r="O77" s="57">
        <f>O91</f>
        <v>0</v>
      </c>
      <c r="P77" s="57">
        <v>0</v>
      </c>
      <c r="Q77" s="90"/>
    </row>
    <row r="78" spans="1:17" ht="54" customHeight="1" x14ac:dyDescent="0.25">
      <c r="A78" s="210" t="s">
        <v>52</v>
      </c>
      <c r="B78" s="204" t="s">
        <v>89</v>
      </c>
      <c r="C78" s="231" t="s">
        <v>122</v>
      </c>
      <c r="D78" s="11" t="s">
        <v>28</v>
      </c>
      <c r="E78" s="34"/>
      <c r="F78" s="23">
        <f>F80+F81+F82</f>
        <v>9067.2000000000007</v>
      </c>
      <c r="G78" s="23">
        <f t="shared" ref="G78:I78" si="136">G80+G81+G82</f>
        <v>0</v>
      </c>
      <c r="H78" s="23">
        <f t="shared" si="136"/>
        <v>104.6</v>
      </c>
      <c r="I78" s="23">
        <f t="shared" si="136"/>
        <v>8663.6</v>
      </c>
      <c r="J78" s="23">
        <f t="shared" ref="J78" si="137">J80+J81+J82</f>
        <v>0</v>
      </c>
      <c r="K78" s="23">
        <f>K80+K81+K82</f>
        <v>8728</v>
      </c>
      <c r="L78" s="23">
        <f t="shared" ref="L78:N78" si="138">L80+L81+L82</f>
        <v>0</v>
      </c>
      <c r="M78" s="23">
        <f t="shared" si="138"/>
        <v>104.6</v>
      </c>
      <c r="N78" s="23">
        <f t="shared" si="138"/>
        <v>8623.4</v>
      </c>
      <c r="O78" s="23">
        <f t="shared" ref="O78" si="139">O80+O81+O82</f>
        <v>0</v>
      </c>
      <c r="P78" s="23">
        <v>99.5</v>
      </c>
      <c r="Q78" s="93"/>
    </row>
    <row r="79" spans="1:17" ht="18.75" customHeight="1" x14ac:dyDescent="0.25">
      <c r="A79" s="211"/>
      <c r="B79" s="205"/>
      <c r="C79" s="232"/>
      <c r="D79" s="207" t="s">
        <v>66</v>
      </c>
      <c r="E79" s="32" t="s">
        <v>14</v>
      </c>
      <c r="F79" s="23"/>
      <c r="G79" s="23"/>
      <c r="H79" s="23"/>
      <c r="I79" s="28"/>
      <c r="J79" s="68"/>
      <c r="K79" s="23"/>
      <c r="L79" s="23"/>
      <c r="M79" s="23"/>
      <c r="N79" s="28"/>
      <c r="O79" s="68"/>
      <c r="P79" s="68"/>
      <c r="Q79" s="94"/>
    </row>
    <row r="80" spans="1:17" ht="18.75" customHeight="1" x14ac:dyDescent="0.25">
      <c r="A80" s="211"/>
      <c r="B80" s="205"/>
      <c r="C80" s="232"/>
      <c r="D80" s="209"/>
      <c r="E80" s="30" t="s">
        <v>90</v>
      </c>
      <c r="F80" s="23">
        <f>G80+H80+I80+P80</f>
        <v>1632.1999999999998</v>
      </c>
      <c r="G80" s="23">
        <v>0</v>
      </c>
      <c r="H80" s="23">
        <v>104.6</v>
      </c>
      <c r="I80" s="23">
        <v>1427.6</v>
      </c>
      <c r="J80" s="23">
        <v>0</v>
      </c>
      <c r="K80" s="23">
        <f>L80+M80+N80+U80</f>
        <v>1531.8999999999999</v>
      </c>
      <c r="L80" s="23">
        <v>0</v>
      </c>
      <c r="M80" s="23">
        <v>104.6</v>
      </c>
      <c r="N80" s="23">
        <v>1427.3</v>
      </c>
      <c r="O80" s="23">
        <v>0</v>
      </c>
      <c r="P80" s="23">
        <v>100</v>
      </c>
      <c r="Q80" s="93"/>
    </row>
    <row r="81" spans="1:17" ht="18.75" customHeight="1" x14ac:dyDescent="0.25">
      <c r="A81" s="211"/>
      <c r="B81" s="205"/>
      <c r="C81" s="232"/>
      <c r="D81" s="209"/>
      <c r="E81" s="25" t="s">
        <v>91</v>
      </c>
      <c r="F81" s="23">
        <f>G81+H81+I81+P81</f>
        <v>5734.5</v>
      </c>
      <c r="G81" s="23">
        <v>0</v>
      </c>
      <c r="H81" s="23">
        <v>0</v>
      </c>
      <c r="I81" s="23">
        <v>5635.1</v>
      </c>
      <c r="J81" s="23">
        <v>0</v>
      </c>
      <c r="K81" s="23">
        <f>L81+M81+N81+U81</f>
        <v>5601.3</v>
      </c>
      <c r="L81" s="23">
        <v>0</v>
      </c>
      <c r="M81" s="23">
        <v>0</v>
      </c>
      <c r="N81" s="23">
        <v>5601.3</v>
      </c>
      <c r="O81" s="23">
        <v>0</v>
      </c>
      <c r="P81" s="23">
        <v>99.4</v>
      </c>
      <c r="Q81" s="93"/>
    </row>
    <row r="82" spans="1:17" ht="154.5" customHeight="1" x14ac:dyDescent="0.25">
      <c r="A82" s="212"/>
      <c r="B82" s="206"/>
      <c r="C82" s="233"/>
      <c r="D82" s="208"/>
      <c r="E82" s="30" t="s">
        <v>58</v>
      </c>
      <c r="F82" s="29">
        <f>G82+H82+I82+P82</f>
        <v>1700.5</v>
      </c>
      <c r="G82" s="29">
        <v>0</v>
      </c>
      <c r="H82" s="29">
        <v>0</v>
      </c>
      <c r="I82" s="29">
        <v>1600.9</v>
      </c>
      <c r="J82" s="29">
        <v>0</v>
      </c>
      <c r="K82" s="29">
        <f>L82+M82+N82+U82</f>
        <v>1594.8</v>
      </c>
      <c r="L82" s="29">
        <v>0</v>
      </c>
      <c r="M82" s="29">
        <v>0</v>
      </c>
      <c r="N82" s="29">
        <v>1594.8</v>
      </c>
      <c r="O82" s="29">
        <v>0</v>
      </c>
      <c r="P82" s="29">
        <v>99.6</v>
      </c>
      <c r="Q82" s="96"/>
    </row>
    <row r="83" spans="1:17" s="46" customFormat="1" ht="51" customHeight="1" x14ac:dyDescent="0.25">
      <c r="A83" s="210" t="s">
        <v>92</v>
      </c>
      <c r="B83" s="204" t="s">
        <v>93</v>
      </c>
      <c r="C83" s="231" t="s">
        <v>122</v>
      </c>
      <c r="D83" s="44" t="s">
        <v>28</v>
      </c>
      <c r="E83" s="45"/>
      <c r="F83" s="23">
        <f>F85+F86+F87+F90+F91+F89+F88</f>
        <v>1167.5</v>
      </c>
      <c r="G83" s="23">
        <f t="shared" ref="G83:J83" si="140">G85+G86+G87+G90+G91+G89</f>
        <v>340.5</v>
      </c>
      <c r="H83" s="23">
        <f t="shared" si="140"/>
        <v>223</v>
      </c>
      <c r="I83" s="23">
        <f>I85+I86+I87+I90+I91+I89+I88</f>
        <v>204.10000000000002</v>
      </c>
      <c r="J83" s="23">
        <f t="shared" si="140"/>
        <v>0</v>
      </c>
      <c r="K83" s="23">
        <f>K85+K86+K87+K90+K91+K89+K88</f>
        <v>767.5</v>
      </c>
      <c r="L83" s="23">
        <f t="shared" ref="L83:M83" si="141">L85+L86+L87+L90+L91+L89</f>
        <v>340.5</v>
      </c>
      <c r="M83" s="23">
        <f t="shared" si="141"/>
        <v>223</v>
      </c>
      <c r="N83" s="23">
        <f>N85+N86+N87+N90+N91+N89+N88</f>
        <v>204</v>
      </c>
      <c r="O83" s="23">
        <f t="shared" ref="O83" si="142">O85+O86+O87+O90+O91+O89</f>
        <v>0</v>
      </c>
      <c r="P83" s="23">
        <v>100</v>
      </c>
      <c r="Q83" s="93"/>
    </row>
    <row r="84" spans="1:17" ht="22.5" customHeight="1" x14ac:dyDescent="0.25">
      <c r="A84" s="211"/>
      <c r="B84" s="205"/>
      <c r="C84" s="232"/>
      <c r="D84" s="207" t="s">
        <v>66</v>
      </c>
      <c r="E84" s="32" t="s">
        <v>14</v>
      </c>
      <c r="F84" s="23"/>
      <c r="G84" s="23"/>
      <c r="H84" s="23"/>
      <c r="I84" s="28"/>
      <c r="J84" s="68"/>
      <c r="K84" s="23"/>
      <c r="L84" s="23"/>
      <c r="M84" s="23"/>
      <c r="N84" s="28"/>
      <c r="O84" s="68"/>
      <c r="P84" s="68"/>
      <c r="Q84" s="94"/>
    </row>
    <row r="85" spans="1:17" ht="22.5" customHeight="1" x14ac:dyDescent="0.25">
      <c r="A85" s="211"/>
      <c r="B85" s="205"/>
      <c r="C85" s="232"/>
      <c r="D85" s="209"/>
      <c r="E85" s="25" t="s">
        <v>58</v>
      </c>
      <c r="F85" s="23">
        <f t="shared" ref="F85:F91" si="143">G85+H85+I85+P85</f>
        <v>0</v>
      </c>
      <c r="G85" s="23">
        <v>0</v>
      </c>
      <c r="H85" s="23">
        <v>0</v>
      </c>
      <c r="I85" s="23">
        <v>0</v>
      </c>
      <c r="J85" s="23">
        <v>0</v>
      </c>
      <c r="K85" s="23">
        <f t="shared" ref="K85:K91" si="144">L85+M85+N85+U85</f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93"/>
    </row>
    <row r="86" spans="1:17" ht="22.5" customHeight="1" x14ac:dyDescent="0.25">
      <c r="A86" s="211"/>
      <c r="B86" s="205"/>
      <c r="C86" s="232"/>
      <c r="D86" s="209"/>
      <c r="E86" s="25" t="s">
        <v>94</v>
      </c>
      <c r="F86" s="23">
        <f t="shared" si="143"/>
        <v>440.5</v>
      </c>
      <c r="G86" s="23">
        <v>340.5</v>
      </c>
      <c r="H86" s="23">
        <v>0</v>
      </c>
      <c r="I86" s="23">
        <v>0</v>
      </c>
      <c r="J86" s="23">
        <v>0</v>
      </c>
      <c r="K86" s="23">
        <f t="shared" si="144"/>
        <v>340.5</v>
      </c>
      <c r="L86" s="23">
        <v>340.5</v>
      </c>
      <c r="M86" s="23">
        <v>0</v>
      </c>
      <c r="N86" s="23">
        <v>0</v>
      </c>
      <c r="O86" s="23">
        <v>0</v>
      </c>
      <c r="P86" s="23">
        <v>100</v>
      </c>
      <c r="Q86" s="93"/>
    </row>
    <row r="87" spans="1:17" ht="22.5" customHeight="1" x14ac:dyDescent="0.25">
      <c r="A87" s="211"/>
      <c r="B87" s="205"/>
      <c r="C87" s="232"/>
      <c r="D87" s="209"/>
      <c r="E87" s="37">
        <v>1001</v>
      </c>
      <c r="F87" s="29">
        <f t="shared" si="143"/>
        <v>295.20000000000005</v>
      </c>
      <c r="G87" s="29">
        <v>0</v>
      </c>
      <c r="H87" s="29">
        <v>0</v>
      </c>
      <c r="I87" s="29">
        <v>195.3</v>
      </c>
      <c r="J87" s="29">
        <v>0</v>
      </c>
      <c r="K87" s="29">
        <f t="shared" si="144"/>
        <v>195.2</v>
      </c>
      <c r="L87" s="29">
        <v>0</v>
      </c>
      <c r="M87" s="29">
        <v>0</v>
      </c>
      <c r="N87" s="29">
        <v>195.2</v>
      </c>
      <c r="O87" s="29">
        <v>0</v>
      </c>
      <c r="P87" s="29">
        <v>99.9</v>
      </c>
      <c r="Q87" s="96"/>
    </row>
    <row r="88" spans="1:17" ht="22.5" customHeight="1" x14ac:dyDescent="0.25">
      <c r="A88" s="211"/>
      <c r="B88" s="205"/>
      <c r="C88" s="232"/>
      <c r="D88" s="209"/>
      <c r="E88" s="37">
        <v>1003</v>
      </c>
      <c r="F88" s="29">
        <f t="shared" si="143"/>
        <v>0</v>
      </c>
      <c r="G88" s="29">
        <v>0</v>
      </c>
      <c r="H88" s="29">
        <v>0</v>
      </c>
      <c r="I88" s="29">
        <v>0</v>
      </c>
      <c r="J88" s="29">
        <v>0</v>
      </c>
      <c r="K88" s="29">
        <f t="shared" si="144"/>
        <v>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96"/>
    </row>
    <row r="89" spans="1:17" ht="22.5" customHeight="1" x14ac:dyDescent="0.25">
      <c r="A89" s="211"/>
      <c r="B89" s="205"/>
      <c r="C89" s="232"/>
      <c r="D89" s="209"/>
      <c r="E89" s="37">
        <v>1101</v>
      </c>
      <c r="F89" s="29">
        <f t="shared" si="143"/>
        <v>104</v>
      </c>
      <c r="G89" s="29">
        <v>0</v>
      </c>
      <c r="H89" s="29">
        <v>0</v>
      </c>
      <c r="I89" s="29">
        <v>4</v>
      </c>
      <c r="J89" s="29">
        <v>0</v>
      </c>
      <c r="K89" s="29">
        <f t="shared" si="144"/>
        <v>4</v>
      </c>
      <c r="L89" s="29">
        <v>0</v>
      </c>
      <c r="M89" s="29">
        <v>0</v>
      </c>
      <c r="N89" s="29">
        <v>4</v>
      </c>
      <c r="O89" s="29">
        <v>0</v>
      </c>
      <c r="P89" s="29">
        <v>100</v>
      </c>
      <c r="Q89" s="96"/>
    </row>
    <row r="90" spans="1:17" ht="22.5" customHeight="1" x14ac:dyDescent="0.25">
      <c r="A90" s="211"/>
      <c r="B90" s="205"/>
      <c r="C90" s="232"/>
      <c r="D90" s="209"/>
      <c r="E90" s="37">
        <v>1102</v>
      </c>
      <c r="F90" s="23">
        <f t="shared" si="143"/>
        <v>327.8</v>
      </c>
      <c r="G90" s="23">
        <v>0</v>
      </c>
      <c r="H90" s="23">
        <v>223</v>
      </c>
      <c r="I90" s="23">
        <v>4.8</v>
      </c>
      <c r="J90" s="23">
        <v>0</v>
      </c>
      <c r="K90" s="23">
        <f t="shared" si="144"/>
        <v>227.8</v>
      </c>
      <c r="L90" s="23">
        <v>0</v>
      </c>
      <c r="M90" s="23">
        <v>223</v>
      </c>
      <c r="N90" s="23">
        <v>4.8</v>
      </c>
      <c r="O90" s="23">
        <v>0</v>
      </c>
      <c r="P90" s="23">
        <v>100</v>
      </c>
      <c r="Q90" s="93"/>
    </row>
    <row r="91" spans="1:17" ht="91.5" customHeight="1" x14ac:dyDescent="0.25">
      <c r="A91" s="211"/>
      <c r="B91" s="206"/>
      <c r="C91" s="233"/>
      <c r="D91" s="208"/>
      <c r="E91" s="26">
        <v>1301</v>
      </c>
      <c r="F91" s="29">
        <f t="shared" si="143"/>
        <v>0</v>
      </c>
      <c r="G91" s="29">
        <v>0</v>
      </c>
      <c r="H91" s="29">
        <v>0</v>
      </c>
      <c r="I91" s="29">
        <v>0</v>
      </c>
      <c r="J91" s="29">
        <v>0</v>
      </c>
      <c r="K91" s="29">
        <f t="shared" si="144"/>
        <v>0</v>
      </c>
      <c r="L91" s="29">
        <v>0</v>
      </c>
      <c r="M91" s="29">
        <v>0</v>
      </c>
      <c r="N91" s="29">
        <v>0</v>
      </c>
      <c r="O91" s="29">
        <v>0</v>
      </c>
      <c r="P91" s="29">
        <v>0</v>
      </c>
      <c r="Q91" s="96"/>
    </row>
    <row r="92" spans="1:17" ht="48" customHeight="1" x14ac:dyDescent="0.25">
      <c r="A92" s="222" t="s">
        <v>53</v>
      </c>
      <c r="B92" s="219" t="s">
        <v>98</v>
      </c>
      <c r="C92" s="228" t="s">
        <v>123</v>
      </c>
      <c r="D92" s="55" t="s">
        <v>28</v>
      </c>
      <c r="E92" s="38"/>
      <c r="F92" s="57">
        <f>F94</f>
        <v>889.5</v>
      </c>
      <c r="G92" s="57">
        <f t="shared" ref="G92:I92" si="145">G94</f>
        <v>0</v>
      </c>
      <c r="H92" s="57">
        <f t="shared" si="145"/>
        <v>366.2</v>
      </c>
      <c r="I92" s="57">
        <f t="shared" si="145"/>
        <v>423.6</v>
      </c>
      <c r="J92" s="57">
        <f t="shared" ref="J92" si="146">J94</f>
        <v>0</v>
      </c>
      <c r="K92" s="57">
        <f>K94</f>
        <v>787.59999999999991</v>
      </c>
      <c r="L92" s="57">
        <f t="shared" ref="L92:N92" si="147">L94</f>
        <v>0</v>
      </c>
      <c r="M92" s="57">
        <f t="shared" si="147"/>
        <v>366.2</v>
      </c>
      <c r="N92" s="57">
        <f t="shared" si="147"/>
        <v>421.4</v>
      </c>
      <c r="O92" s="57">
        <f t="shared" ref="O92" si="148">O94</f>
        <v>0</v>
      </c>
      <c r="P92" s="57">
        <v>99.7</v>
      </c>
      <c r="Q92" s="90"/>
    </row>
    <row r="93" spans="1:17" ht="32.25" customHeight="1" x14ac:dyDescent="0.25">
      <c r="A93" s="223"/>
      <c r="B93" s="220"/>
      <c r="C93" s="229"/>
      <c r="D93" s="213" t="s">
        <v>66</v>
      </c>
      <c r="E93" s="43" t="s">
        <v>14</v>
      </c>
      <c r="F93" s="23"/>
      <c r="G93" s="23"/>
      <c r="H93" s="23"/>
      <c r="I93" s="28"/>
      <c r="J93" s="68"/>
      <c r="K93" s="23"/>
      <c r="L93" s="23"/>
      <c r="M93" s="23"/>
      <c r="N93" s="28"/>
      <c r="O93" s="68"/>
      <c r="P93" s="68"/>
      <c r="Q93" s="94"/>
    </row>
    <row r="94" spans="1:17" ht="86.25" customHeight="1" x14ac:dyDescent="0.25">
      <c r="A94" s="224"/>
      <c r="B94" s="221"/>
      <c r="C94" s="230"/>
      <c r="D94" s="218"/>
      <c r="E94" s="52" t="s">
        <v>95</v>
      </c>
      <c r="F94" s="54">
        <f>G94+H94+I94+P94</f>
        <v>889.5</v>
      </c>
      <c r="G94" s="54">
        <f>G97+G100+G103+G106</f>
        <v>0</v>
      </c>
      <c r="H94" s="54">
        <f t="shared" ref="H94:I94" si="149">H97+H100+H103+H106</f>
        <v>366.2</v>
      </c>
      <c r="I94" s="54">
        <f t="shared" si="149"/>
        <v>423.6</v>
      </c>
      <c r="J94" s="54">
        <f t="shared" ref="J94" si="150">J97+J100+J103+J106</f>
        <v>0</v>
      </c>
      <c r="K94" s="54">
        <f>L94+M94+N94+U94</f>
        <v>787.59999999999991</v>
      </c>
      <c r="L94" s="54">
        <f>L97+L100+L103+L106</f>
        <v>0</v>
      </c>
      <c r="M94" s="54">
        <f t="shared" ref="M94:N94" si="151">M97+M100+M103+M106</f>
        <v>366.2</v>
      </c>
      <c r="N94" s="54">
        <f t="shared" si="151"/>
        <v>421.4</v>
      </c>
      <c r="O94" s="54">
        <f t="shared" ref="O94" si="152">O97+O100+O103+O106</f>
        <v>0</v>
      </c>
      <c r="P94" s="54">
        <v>99.7</v>
      </c>
      <c r="Q94" s="89"/>
    </row>
    <row r="95" spans="1:17" ht="33" customHeight="1" x14ac:dyDescent="0.25">
      <c r="A95" s="210" t="s">
        <v>54</v>
      </c>
      <c r="B95" s="207" t="s">
        <v>99</v>
      </c>
      <c r="C95" s="207" t="s">
        <v>124</v>
      </c>
      <c r="D95" s="11" t="s">
        <v>28</v>
      </c>
      <c r="E95" s="34"/>
      <c r="F95" s="23">
        <f>F97</f>
        <v>169.6</v>
      </c>
      <c r="G95" s="23">
        <f t="shared" ref="G95:I95" si="153">G97</f>
        <v>0</v>
      </c>
      <c r="H95" s="23">
        <f t="shared" si="153"/>
        <v>0</v>
      </c>
      <c r="I95" s="23">
        <f t="shared" si="153"/>
        <v>69.599999999999994</v>
      </c>
      <c r="J95" s="23">
        <f t="shared" ref="J95" si="154">J97</f>
        <v>0</v>
      </c>
      <c r="K95" s="23">
        <f>K97</f>
        <v>67.599999999999994</v>
      </c>
      <c r="L95" s="23">
        <f t="shared" ref="L95:N95" si="155">L97</f>
        <v>0</v>
      </c>
      <c r="M95" s="23">
        <f t="shared" si="155"/>
        <v>0</v>
      </c>
      <c r="N95" s="23">
        <f t="shared" si="155"/>
        <v>67.599999999999994</v>
      </c>
      <c r="O95" s="23">
        <f t="shared" ref="O95" si="156">O97</f>
        <v>0</v>
      </c>
      <c r="P95" s="23">
        <v>100</v>
      </c>
      <c r="Q95" s="93"/>
    </row>
    <row r="96" spans="1:17" ht="85.5" customHeight="1" x14ac:dyDescent="0.25">
      <c r="A96" s="211"/>
      <c r="B96" s="209"/>
      <c r="C96" s="209"/>
      <c r="D96" s="207" t="s">
        <v>66</v>
      </c>
      <c r="E96" s="32" t="s">
        <v>14</v>
      </c>
      <c r="F96" s="23"/>
      <c r="G96" s="23"/>
      <c r="H96" s="23"/>
      <c r="I96" s="28"/>
      <c r="J96" s="68"/>
      <c r="K96" s="23"/>
      <c r="L96" s="23"/>
      <c r="M96" s="23"/>
      <c r="N96" s="28"/>
      <c r="O96" s="68"/>
      <c r="P96" s="68"/>
      <c r="Q96" s="94"/>
    </row>
    <row r="97" spans="1:17" ht="56.25" customHeight="1" x14ac:dyDescent="0.25">
      <c r="A97" s="212"/>
      <c r="B97" s="208"/>
      <c r="C97" s="208"/>
      <c r="D97" s="208"/>
      <c r="E97" s="30" t="s">
        <v>95</v>
      </c>
      <c r="F97" s="29">
        <f>G97+H97+I97+P97</f>
        <v>169.6</v>
      </c>
      <c r="G97" s="29">
        <v>0</v>
      </c>
      <c r="H97" s="29">
        <v>0</v>
      </c>
      <c r="I97" s="29">
        <v>69.599999999999994</v>
      </c>
      <c r="J97" s="29">
        <v>0</v>
      </c>
      <c r="K97" s="29">
        <f>L97+M97+N97+U97</f>
        <v>67.599999999999994</v>
      </c>
      <c r="L97" s="29">
        <v>0</v>
      </c>
      <c r="M97" s="29">
        <v>0</v>
      </c>
      <c r="N97" s="29">
        <v>67.599999999999994</v>
      </c>
      <c r="O97" s="29">
        <v>0</v>
      </c>
      <c r="P97" s="29">
        <v>100</v>
      </c>
      <c r="Q97" s="96"/>
    </row>
    <row r="98" spans="1:17" ht="47.25" customHeight="1" x14ac:dyDescent="0.25">
      <c r="A98" s="210" t="s">
        <v>55</v>
      </c>
      <c r="B98" s="207" t="s">
        <v>100</v>
      </c>
      <c r="C98" s="207" t="s">
        <v>100</v>
      </c>
      <c r="D98" s="11" t="s">
        <v>28</v>
      </c>
      <c r="E98" s="34"/>
      <c r="F98" s="23">
        <f>F100</f>
        <v>700.9</v>
      </c>
      <c r="G98" s="23">
        <f t="shared" ref="G98:I98" si="157">G100</f>
        <v>0</v>
      </c>
      <c r="H98" s="23">
        <f t="shared" si="157"/>
        <v>249.5</v>
      </c>
      <c r="I98" s="23">
        <f t="shared" si="157"/>
        <v>351.4</v>
      </c>
      <c r="J98" s="23">
        <f t="shared" ref="J98" si="158">J100</f>
        <v>0</v>
      </c>
      <c r="K98" s="23">
        <f>K100</f>
        <v>600.79999999999995</v>
      </c>
      <c r="L98" s="23">
        <f t="shared" ref="L98:N98" si="159">L100</f>
        <v>0</v>
      </c>
      <c r="M98" s="23">
        <f t="shared" si="159"/>
        <v>249.5</v>
      </c>
      <c r="N98" s="23">
        <f t="shared" si="159"/>
        <v>351.3</v>
      </c>
      <c r="O98" s="23">
        <f t="shared" ref="O98" si="160">O100</f>
        <v>0</v>
      </c>
      <c r="P98" s="23">
        <v>100</v>
      </c>
      <c r="Q98" s="93"/>
    </row>
    <row r="99" spans="1:17" ht="18" customHeight="1" x14ac:dyDescent="0.25">
      <c r="A99" s="211"/>
      <c r="B99" s="209"/>
      <c r="C99" s="209"/>
      <c r="D99" s="207" t="s">
        <v>66</v>
      </c>
      <c r="E99" s="32" t="s">
        <v>14</v>
      </c>
      <c r="F99" s="23"/>
      <c r="G99" s="23"/>
      <c r="H99" s="23"/>
      <c r="I99" s="28"/>
      <c r="J99" s="68"/>
      <c r="K99" s="23"/>
      <c r="L99" s="23"/>
      <c r="M99" s="23"/>
      <c r="N99" s="28"/>
      <c r="O99" s="68"/>
      <c r="P99" s="68"/>
      <c r="Q99" s="94"/>
    </row>
    <row r="100" spans="1:17" ht="44.25" customHeight="1" x14ac:dyDescent="0.25">
      <c r="A100" s="212"/>
      <c r="B100" s="208"/>
      <c r="C100" s="208"/>
      <c r="D100" s="208"/>
      <c r="E100" s="30" t="s">
        <v>95</v>
      </c>
      <c r="F100" s="29">
        <f>G100+H100+I100+P100</f>
        <v>700.9</v>
      </c>
      <c r="G100" s="29">
        <v>0</v>
      </c>
      <c r="H100" s="29">
        <v>249.5</v>
      </c>
      <c r="I100" s="29">
        <v>351.4</v>
      </c>
      <c r="J100" s="29">
        <v>0</v>
      </c>
      <c r="K100" s="29">
        <f>L100+M100+N100+U100</f>
        <v>600.79999999999995</v>
      </c>
      <c r="L100" s="29">
        <v>0</v>
      </c>
      <c r="M100" s="29">
        <v>249.5</v>
      </c>
      <c r="N100" s="29">
        <v>351.3</v>
      </c>
      <c r="O100" s="29">
        <v>0</v>
      </c>
      <c r="P100" s="29">
        <v>100</v>
      </c>
      <c r="Q100" s="96"/>
    </row>
    <row r="101" spans="1:17" ht="45" customHeight="1" x14ac:dyDescent="0.25">
      <c r="A101" s="215" t="s">
        <v>56</v>
      </c>
      <c r="B101" s="207" t="s">
        <v>101</v>
      </c>
      <c r="C101" s="207" t="s">
        <v>125</v>
      </c>
      <c r="D101" s="11" t="s">
        <v>28</v>
      </c>
      <c r="E101" s="34"/>
      <c r="F101" s="23">
        <f>F103</f>
        <v>219.2</v>
      </c>
      <c r="G101" s="23">
        <f t="shared" ref="G101:I101" si="161">G103</f>
        <v>0</v>
      </c>
      <c r="H101" s="23">
        <f t="shared" si="161"/>
        <v>116.7</v>
      </c>
      <c r="I101" s="23">
        <f t="shared" si="161"/>
        <v>2.6</v>
      </c>
      <c r="J101" s="23">
        <f t="shared" ref="J101" si="162">J103</f>
        <v>0</v>
      </c>
      <c r="K101" s="23">
        <f>K103</f>
        <v>119.2</v>
      </c>
      <c r="L101" s="23">
        <f t="shared" ref="L101:N101" si="163">L103</f>
        <v>0</v>
      </c>
      <c r="M101" s="23">
        <f t="shared" si="163"/>
        <v>116.7</v>
      </c>
      <c r="N101" s="23">
        <f t="shared" si="163"/>
        <v>2.5</v>
      </c>
      <c r="O101" s="23">
        <f t="shared" ref="O101" si="164">O103</f>
        <v>0</v>
      </c>
      <c r="P101" s="23">
        <v>99.9</v>
      </c>
      <c r="Q101" s="93"/>
    </row>
    <row r="102" spans="1:17" ht="20.25" customHeight="1" x14ac:dyDescent="0.25">
      <c r="A102" s="216"/>
      <c r="B102" s="209"/>
      <c r="C102" s="209"/>
      <c r="D102" s="207" t="s">
        <v>66</v>
      </c>
      <c r="E102" s="32" t="s">
        <v>14</v>
      </c>
      <c r="F102" s="23"/>
      <c r="G102" s="23"/>
      <c r="H102" s="23"/>
      <c r="I102" s="28"/>
      <c r="J102" s="68"/>
      <c r="K102" s="23"/>
      <c r="L102" s="23"/>
      <c r="M102" s="23"/>
      <c r="N102" s="28"/>
      <c r="O102" s="68"/>
      <c r="P102" s="68"/>
      <c r="Q102" s="94"/>
    </row>
    <row r="103" spans="1:17" ht="39.75" customHeight="1" x14ac:dyDescent="0.25">
      <c r="A103" s="217"/>
      <c r="B103" s="208"/>
      <c r="C103" s="208"/>
      <c r="D103" s="208"/>
      <c r="E103" s="30" t="s">
        <v>95</v>
      </c>
      <c r="F103" s="29">
        <f>G103+H103+I103+P103</f>
        <v>219.2</v>
      </c>
      <c r="G103" s="29">
        <v>0</v>
      </c>
      <c r="H103" s="29">
        <v>116.7</v>
      </c>
      <c r="I103" s="29">
        <v>2.6</v>
      </c>
      <c r="J103" s="29">
        <v>0</v>
      </c>
      <c r="K103" s="29">
        <f>L103+M103+N103+U103</f>
        <v>119.2</v>
      </c>
      <c r="L103" s="29">
        <v>0</v>
      </c>
      <c r="M103" s="29">
        <v>116.7</v>
      </c>
      <c r="N103" s="29">
        <v>2.5</v>
      </c>
      <c r="O103" s="29">
        <v>0</v>
      </c>
      <c r="P103" s="29">
        <v>99.9</v>
      </c>
      <c r="Q103" s="96"/>
    </row>
    <row r="104" spans="1:17" ht="50.25" customHeight="1" x14ac:dyDescent="0.25">
      <c r="A104" s="210" t="s">
        <v>57</v>
      </c>
      <c r="B104" s="207" t="s">
        <v>102</v>
      </c>
      <c r="C104" s="207" t="s">
        <v>126</v>
      </c>
      <c r="D104" s="11" t="s">
        <v>28</v>
      </c>
      <c r="E104" s="34"/>
      <c r="F104" s="23">
        <f>F106</f>
        <v>0</v>
      </c>
      <c r="G104" s="23">
        <f t="shared" ref="G104:I104" si="165">G106</f>
        <v>0</v>
      </c>
      <c r="H104" s="23">
        <f t="shared" si="165"/>
        <v>0</v>
      </c>
      <c r="I104" s="23">
        <f t="shared" si="165"/>
        <v>0</v>
      </c>
      <c r="J104" s="23">
        <f t="shared" ref="J104" si="166">J106</f>
        <v>0</v>
      </c>
      <c r="K104" s="23">
        <f>K106</f>
        <v>0</v>
      </c>
      <c r="L104" s="23">
        <f t="shared" ref="L104:N104" si="167">L106</f>
        <v>0</v>
      </c>
      <c r="M104" s="23">
        <f t="shared" si="167"/>
        <v>0</v>
      </c>
      <c r="N104" s="23">
        <f t="shared" si="167"/>
        <v>0</v>
      </c>
      <c r="O104" s="23">
        <f t="shared" ref="O104" si="168">O106</f>
        <v>0</v>
      </c>
      <c r="P104" s="23">
        <v>0</v>
      </c>
      <c r="Q104" s="93"/>
    </row>
    <row r="105" spans="1:17" ht="18" customHeight="1" x14ac:dyDescent="0.25">
      <c r="A105" s="211"/>
      <c r="B105" s="209"/>
      <c r="C105" s="209"/>
      <c r="D105" s="207" t="s">
        <v>66</v>
      </c>
      <c r="E105" s="32" t="s">
        <v>14</v>
      </c>
      <c r="F105" s="23"/>
      <c r="G105" s="23"/>
      <c r="H105" s="23"/>
      <c r="I105" s="28"/>
      <c r="J105" s="68"/>
      <c r="K105" s="23"/>
      <c r="L105" s="23"/>
      <c r="M105" s="23"/>
      <c r="N105" s="28"/>
      <c r="O105" s="68"/>
      <c r="P105" s="68"/>
      <c r="Q105" s="94"/>
    </row>
    <row r="106" spans="1:17" ht="42.75" customHeight="1" x14ac:dyDescent="0.25">
      <c r="A106" s="212"/>
      <c r="B106" s="208"/>
      <c r="C106" s="208"/>
      <c r="D106" s="208"/>
      <c r="E106" s="30" t="s">
        <v>95</v>
      </c>
      <c r="F106" s="29">
        <f>G106+H106+I106+P106</f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f>L106+M106+N106+U106</f>
        <v>0</v>
      </c>
      <c r="L106" s="29">
        <v>0</v>
      </c>
      <c r="M106" s="29">
        <v>0</v>
      </c>
      <c r="N106" s="29">
        <v>0</v>
      </c>
      <c r="O106" s="29">
        <v>0</v>
      </c>
      <c r="P106" s="29">
        <v>0</v>
      </c>
      <c r="Q106" s="96"/>
    </row>
    <row r="107" spans="1:17" ht="52.5" customHeight="1" x14ac:dyDescent="0.25">
      <c r="A107" s="213" t="s">
        <v>103</v>
      </c>
      <c r="B107" s="213" t="s">
        <v>104</v>
      </c>
      <c r="C107" s="213" t="s">
        <v>127</v>
      </c>
      <c r="D107" s="41" t="s">
        <v>28</v>
      </c>
      <c r="E107" s="43"/>
      <c r="F107" s="57">
        <f>F109</f>
        <v>146.6</v>
      </c>
      <c r="G107" s="57">
        <f t="shared" ref="G107:I107" si="169">G109</f>
        <v>0</v>
      </c>
      <c r="H107" s="57">
        <f t="shared" si="169"/>
        <v>0</v>
      </c>
      <c r="I107" s="57">
        <f t="shared" si="169"/>
        <v>50</v>
      </c>
      <c r="J107" s="57">
        <f t="shared" ref="J107" si="170">J109</f>
        <v>0</v>
      </c>
      <c r="K107" s="57">
        <f>K109</f>
        <v>48.3</v>
      </c>
      <c r="L107" s="57">
        <f t="shared" ref="L107:N107" si="171">L109</f>
        <v>0</v>
      </c>
      <c r="M107" s="57">
        <f t="shared" si="171"/>
        <v>0</v>
      </c>
      <c r="N107" s="57">
        <f t="shared" si="171"/>
        <v>48.3</v>
      </c>
      <c r="O107" s="57">
        <f t="shared" ref="O107" si="172">O109</f>
        <v>0</v>
      </c>
      <c r="P107" s="57">
        <v>96.6</v>
      </c>
      <c r="Q107" s="90"/>
    </row>
    <row r="108" spans="1:17" ht="21.75" customHeight="1" x14ac:dyDescent="0.25">
      <c r="A108" s="214"/>
      <c r="B108" s="214"/>
      <c r="C108" s="214"/>
      <c r="D108" s="213" t="s">
        <v>66</v>
      </c>
      <c r="E108" s="43" t="s">
        <v>14</v>
      </c>
      <c r="F108" s="57"/>
      <c r="G108" s="57"/>
      <c r="H108" s="57"/>
      <c r="I108" s="73"/>
      <c r="J108" s="66"/>
      <c r="K108" s="57"/>
      <c r="L108" s="57"/>
      <c r="M108" s="57"/>
      <c r="N108" s="73"/>
      <c r="O108" s="66"/>
      <c r="P108" s="66"/>
      <c r="Q108" s="91"/>
    </row>
    <row r="109" spans="1:17" ht="45.75" customHeight="1" x14ac:dyDescent="0.25">
      <c r="A109" s="214"/>
      <c r="B109" s="214"/>
      <c r="C109" s="214"/>
      <c r="D109" s="214"/>
      <c r="E109" s="40" t="s">
        <v>68</v>
      </c>
      <c r="F109" s="54">
        <f>G109+H109+I109+P109</f>
        <v>146.6</v>
      </c>
      <c r="G109" s="54">
        <f>G112+G115+G118</f>
        <v>0</v>
      </c>
      <c r="H109" s="54">
        <f t="shared" ref="H109:I109" si="173">H112+H115+H118</f>
        <v>0</v>
      </c>
      <c r="I109" s="54">
        <f t="shared" si="173"/>
        <v>50</v>
      </c>
      <c r="J109" s="54">
        <f t="shared" ref="J109" si="174">J112+J115+J118</f>
        <v>0</v>
      </c>
      <c r="K109" s="54">
        <f>L109+M109+N109+U109</f>
        <v>48.3</v>
      </c>
      <c r="L109" s="54">
        <f>L112+L115+L118</f>
        <v>0</v>
      </c>
      <c r="M109" s="54">
        <f t="shared" ref="M109:N109" si="175">M112+M115+M118</f>
        <v>0</v>
      </c>
      <c r="N109" s="54">
        <f t="shared" si="175"/>
        <v>48.3</v>
      </c>
      <c r="O109" s="54">
        <f t="shared" ref="O109" si="176">O112+O115+O118</f>
        <v>0</v>
      </c>
      <c r="P109" s="54">
        <v>96.6</v>
      </c>
      <c r="Q109" s="89"/>
    </row>
    <row r="110" spans="1:17" ht="48.75" customHeight="1" x14ac:dyDescent="0.25">
      <c r="A110" s="210" t="s">
        <v>105</v>
      </c>
      <c r="B110" s="207" t="s">
        <v>106</v>
      </c>
      <c r="C110" s="207" t="s">
        <v>106</v>
      </c>
      <c r="D110" s="11" t="s">
        <v>28</v>
      </c>
      <c r="E110" s="32"/>
      <c r="F110" s="23">
        <f>F112</f>
        <v>146.6</v>
      </c>
      <c r="G110" s="23">
        <f t="shared" ref="G110:I110" si="177">G112</f>
        <v>0</v>
      </c>
      <c r="H110" s="23">
        <f t="shared" si="177"/>
        <v>0</v>
      </c>
      <c r="I110" s="23">
        <f t="shared" si="177"/>
        <v>50</v>
      </c>
      <c r="J110" s="23">
        <f t="shared" ref="J110" si="178">J112</f>
        <v>0</v>
      </c>
      <c r="K110" s="23">
        <f>K112</f>
        <v>48.3</v>
      </c>
      <c r="L110" s="23">
        <f t="shared" ref="L110:N110" si="179">L112</f>
        <v>0</v>
      </c>
      <c r="M110" s="23">
        <f t="shared" si="179"/>
        <v>0</v>
      </c>
      <c r="N110" s="23">
        <f t="shared" si="179"/>
        <v>48.3</v>
      </c>
      <c r="O110" s="23">
        <f t="shared" ref="O110" si="180">O112</f>
        <v>0</v>
      </c>
      <c r="P110" s="23">
        <v>96.6</v>
      </c>
      <c r="Q110" s="93"/>
    </row>
    <row r="111" spans="1:17" ht="32.25" customHeight="1" x14ac:dyDescent="0.25">
      <c r="A111" s="211"/>
      <c r="B111" s="209"/>
      <c r="C111" s="209"/>
      <c r="D111" s="207" t="s">
        <v>66</v>
      </c>
      <c r="E111" s="32" t="s">
        <v>14</v>
      </c>
      <c r="F111" s="23"/>
      <c r="G111" s="23"/>
      <c r="H111" s="23"/>
      <c r="I111" s="28"/>
      <c r="J111" s="68"/>
      <c r="K111" s="23"/>
      <c r="L111" s="23"/>
      <c r="M111" s="23"/>
      <c r="N111" s="28"/>
      <c r="O111" s="68"/>
      <c r="P111" s="68"/>
      <c r="Q111" s="94"/>
    </row>
    <row r="112" spans="1:17" ht="34.5" customHeight="1" x14ac:dyDescent="0.25">
      <c r="A112" s="212"/>
      <c r="B112" s="208"/>
      <c r="C112" s="208"/>
      <c r="D112" s="209"/>
      <c r="E112" s="25" t="s">
        <v>68</v>
      </c>
      <c r="F112" s="29">
        <f>G112+H112+I112+P112</f>
        <v>146.6</v>
      </c>
      <c r="G112" s="29">
        <v>0</v>
      </c>
      <c r="H112" s="29">
        <v>0</v>
      </c>
      <c r="I112" s="29">
        <v>50</v>
      </c>
      <c r="J112" s="29">
        <v>0</v>
      </c>
      <c r="K112" s="29">
        <f>L112+M112+N112+U112</f>
        <v>48.3</v>
      </c>
      <c r="L112" s="29">
        <v>0</v>
      </c>
      <c r="M112" s="29">
        <v>0</v>
      </c>
      <c r="N112" s="29">
        <v>48.3</v>
      </c>
      <c r="O112" s="29">
        <v>0</v>
      </c>
      <c r="P112" s="29">
        <v>96.6</v>
      </c>
      <c r="Q112" s="96"/>
    </row>
    <row r="113" spans="1:17" ht="45" customHeight="1" x14ac:dyDescent="0.25">
      <c r="A113" s="210" t="s">
        <v>107</v>
      </c>
      <c r="B113" s="207" t="s">
        <v>108</v>
      </c>
      <c r="C113" s="207" t="s">
        <v>108</v>
      </c>
      <c r="D113" s="11" t="s">
        <v>28</v>
      </c>
      <c r="E113" s="32"/>
      <c r="F113" s="23">
        <f>F115</f>
        <v>0</v>
      </c>
      <c r="G113" s="23">
        <f t="shared" ref="G113:I113" si="181">G115</f>
        <v>0</v>
      </c>
      <c r="H113" s="23">
        <f t="shared" si="181"/>
        <v>0</v>
      </c>
      <c r="I113" s="23">
        <f t="shared" si="181"/>
        <v>0</v>
      </c>
      <c r="J113" s="23">
        <f t="shared" ref="J113" si="182">J115</f>
        <v>0</v>
      </c>
      <c r="K113" s="23">
        <f>K115</f>
        <v>0</v>
      </c>
      <c r="L113" s="23">
        <f t="shared" ref="L113:N113" si="183">L115</f>
        <v>0</v>
      </c>
      <c r="M113" s="23">
        <f t="shared" si="183"/>
        <v>0</v>
      </c>
      <c r="N113" s="23">
        <f t="shared" si="183"/>
        <v>0</v>
      </c>
      <c r="O113" s="23">
        <f t="shared" ref="O113" si="184">O115</f>
        <v>0</v>
      </c>
      <c r="P113" s="23">
        <v>0</v>
      </c>
      <c r="Q113" s="93"/>
    </row>
    <row r="114" spans="1:17" ht="15.75" customHeight="1" x14ac:dyDescent="0.25">
      <c r="A114" s="211"/>
      <c r="B114" s="209"/>
      <c r="C114" s="209"/>
      <c r="D114" s="207" t="s">
        <v>66</v>
      </c>
      <c r="E114" s="32" t="s">
        <v>14</v>
      </c>
      <c r="F114" s="23"/>
      <c r="G114" s="23"/>
      <c r="H114" s="23"/>
      <c r="I114" s="28"/>
      <c r="J114" s="68"/>
      <c r="K114" s="23"/>
      <c r="L114" s="23"/>
      <c r="M114" s="23"/>
      <c r="N114" s="28"/>
      <c r="O114" s="68"/>
      <c r="P114" s="68"/>
      <c r="Q114" s="94"/>
    </row>
    <row r="115" spans="1:17" ht="47.25" customHeight="1" x14ac:dyDescent="0.25">
      <c r="A115" s="212"/>
      <c r="B115" s="208"/>
      <c r="C115" s="208"/>
      <c r="D115" s="209"/>
      <c r="E115" s="25" t="s">
        <v>68</v>
      </c>
      <c r="F115" s="29">
        <f>G115+H115+I115+P115</f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f>L115+M115+N115+U115</f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96"/>
    </row>
    <row r="116" spans="1:17" ht="46.5" customHeight="1" x14ac:dyDescent="0.25">
      <c r="A116" s="210" t="s">
        <v>109</v>
      </c>
      <c r="B116" s="207" t="s">
        <v>110</v>
      </c>
      <c r="C116" s="207" t="s">
        <v>110</v>
      </c>
      <c r="D116" s="11" t="s">
        <v>28</v>
      </c>
      <c r="E116" s="32"/>
      <c r="F116" s="23">
        <f>F118</f>
        <v>0</v>
      </c>
      <c r="G116" s="23">
        <f t="shared" ref="G116:I116" si="185">G118</f>
        <v>0</v>
      </c>
      <c r="H116" s="23">
        <f t="shared" si="185"/>
        <v>0</v>
      </c>
      <c r="I116" s="23">
        <f t="shared" si="185"/>
        <v>0</v>
      </c>
      <c r="J116" s="23">
        <f t="shared" ref="J116" si="186">J118</f>
        <v>0</v>
      </c>
      <c r="K116" s="23">
        <f>K118</f>
        <v>0</v>
      </c>
      <c r="L116" s="23">
        <f t="shared" ref="L116:N116" si="187">L118</f>
        <v>0</v>
      </c>
      <c r="M116" s="23">
        <f t="shared" si="187"/>
        <v>0</v>
      </c>
      <c r="N116" s="23">
        <f t="shared" si="187"/>
        <v>0</v>
      </c>
      <c r="O116" s="23">
        <f t="shared" ref="O116" si="188">O118</f>
        <v>0</v>
      </c>
      <c r="P116" s="23">
        <v>0</v>
      </c>
      <c r="Q116" s="93"/>
    </row>
    <row r="117" spans="1:17" x14ac:dyDescent="0.25">
      <c r="A117" s="211"/>
      <c r="B117" s="209"/>
      <c r="C117" s="209"/>
      <c r="D117" s="207" t="s">
        <v>63</v>
      </c>
      <c r="E117" s="32" t="s">
        <v>14</v>
      </c>
      <c r="F117" s="23"/>
      <c r="G117" s="23"/>
      <c r="H117" s="23"/>
      <c r="I117" s="28"/>
      <c r="J117" s="68"/>
      <c r="K117" s="23"/>
      <c r="L117" s="23"/>
      <c r="M117" s="23"/>
      <c r="N117" s="28"/>
      <c r="O117" s="68"/>
      <c r="P117" s="68"/>
      <c r="Q117" s="94"/>
    </row>
    <row r="118" spans="1:17" ht="81.75" customHeight="1" x14ac:dyDescent="0.25">
      <c r="A118" s="212"/>
      <c r="B118" s="208"/>
      <c r="C118" s="208"/>
      <c r="D118" s="208"/>
      <c r="E118" s="25" t="s">
        <v>68</v>
      </c>
      <c r="F118" s="29">
        <f>G118+H118+I118+P118</f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f>L118+M118+N118+U118</f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96"/>
    </row>
  </sheetData>
  <mergeCells count="114">
    <mergeCell ref="D4:D5"/>
    <mergeCell ref="A2:P2"/>
    <mergeCell ref="A1:P1"/>
    <mergeCell ref="E4:E5"/>
    <mergeCell ref="A3:P3"/>
    <mergeCell ref="A4:A5"/>
    <mergeCell ref="B4:B5"/>
    <mergeCell ref="C4:C5"/>
    <mergeCell ref="B29:B32"/>
    <mergeCell ref="C29:C32"/>
    <mergeCell ref="F4:J4"/>
    <mergeCell ref="K4:O4"/>
    <mergeCell ref="P4:P5"/>
    <mergeCell ref="A33:A35"/>
    <mergeCell ref="A7:A22"/>
    <mergeCell ref="B7:B22"/>
    <mergeCell ref="C7:C22"/>
    <mergeCell ref="B23:B28"/>
    <mergeCell ref="C23:C28"/>
    <mergeCell ref="D24:D28"/>
    <mergeCell ref="A23:A28"/>
    <mergeCell ref="C52:C54"/>
    <mergeCell ref="B52:B54"/>
    <mergeCell ref="A52:A54"/>
    <mergeCell ref="C36:C38"/>
    <mergeCell ref="B36:B38"/>
    <mergeCell ref="A36:A38"/>
    <mergeCell ref="D34:D35"/>
    <mergeCell ref="C39:C41"/>
    <mergeCell ref="C33:C35"/>
    <mergeCell ref="B33:B35"/>
    <mergeCell ref="D8:D22"/>
    <mergeCell ref="B61:B63"/>
    <mergeCell ref="A61:A63"/>
    <mergeCell ref="C92:C94"/>
    <mergeCell ref="D30:D32"/>
    <mergeCell ref="D47:D48"/>
    <mergeCell ref="A46:A48"/>
    <mergeCell ref="B46:B48"/>
    <mergeCell ref="B39:B41"/>
    <mergeCell ref="A39:A41"/>
    <mergeCell ref="D40:D41"/>
    <mergeCell ref="D37:D38"/>
    <mergeCell ref="D53:D54"/>
    <mergeCell ref="D79:D82"/>
    <mergeCell ref="C78:C82"/>
    <mergeCell ref="B78:B82"/>
    <mergeCell ref="A78:A82"/>
    <mergeCell ref="C46:C48"/>
    <mergeCell ref="D50:D51"/>
    <mergeCell ref="C49:C51"/>
    <mergeCell ref="B49:B51"/>
    <mergeCell ref="A49:A51"/>
    <mergeCell ref="D59:D60"/>
    <mergeCell ref="D62:D63"/>
    <mergeCell ref="C61:C63"/>
    <mergeCell ref="D56:D57"/>
    <mergeCell ref="B55:B57"/>
    <mergeCell ref="A55:A57"/>
    <mergeCell ref="C55:C57"/>
    <mergeCell ref="B58:B60"/>
    <mergeCell ref="C58:C60"/>
    <mergeCell ref="A58:A60"/>
    <mergeCell ref="D43:D45"/>
    <mergeCell ref="C42:C45"/>
    <mergeCell ref="B42:B45"/>
    <mergeCell ref="A42:A45"/>
    <mergeCell ref="A83:A91"/>
    <mergeCell ref="D65:D66"/>
    <mergeCell ref="C64:C66"/>
    <mergeCell ref="B64:B66"/>
    <mergeCell ref="A64:A66"/>
    <mergeCell ref="D68:D77"/>
    <mergeCell ref="C67:C77"/>
    <mergeCell ref="B67:B77"/>
    <mergeCell ref="A67:A77"/>
    <mergeCell ref="D84:D91"/>
    <mergeCell ref="C83:C91"/>
    <mergeCell ref="B83:B91"/>
    <mergeCell ref="B98:B100"/>
    <mergeCell ref="A98:A100"/>
    <mergeCell ref="D102:D103"/>
    <mergeCell ref="A101:A103"/>
    <mergeCell ref="B101:B103"/>
    <mergeCell ref="C101:C103"/>
    <mergeCell ref="D93:D94"/>
    <mergeCell ref="B92:B94"/>
    <mergeCell ref="A92:A94"/>
    <mergeCell ref="D96:D97"/>
    <mergeCell ref="C95:C97"/>
    <mergeCell ref="B95:B97"/>
    <mergeCell ref="A95:A97"/>
    <mergeCell ref="D99:D100"/>
    <mergeCell ref="C98:C100"/>
    <mergeCell ref="D117:D118"/>
    <mergeCell ref="C116:C118"/>
    <mergeCell ref="B116:B118"/>
    <mergeCell ref="A116:A118"/>
    <mergeCell ref="C110:C112"/>
    <mergeCell ref="D111:D112"/>
    <mergeCell ref="C113:C115"/>
    <mergeCell ref="B113:B115"/>
    <mergeCell ref="D105:D106"/>
    <mergeCell ref="C104:C106"/>
    <mergeCell ref="B104:B106"/>
    <mergeCell ref="A104:A106"/>
    <mergeCell ref="D108:D109"/>
    <mergeCell ref="C107:C109"/>
    <mergeCell ref="B107:B109"/>
    <mergeCell ref="A107:A109"/>
    <mergeCell ref="B110:B112"/>
    <mergeCell ref="A110:A112"/>
    <mergeCell ref="D114:D115"/>
    <mergeCell ref="A113:A115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abSelected="1" topLeftCell="A64" workbookViewId="0">
      <selection activeCell="F7" sqref="F7"/>
    </sheetView>
  </sheetViews>
  <sheetFormatPr defaultRowHeight="15" x14ac:dyDescent="0.25"/>
  <cols>
    <col min="1" max="1" width="25.7109375" customWidth="1"/>
    <col min="2" max="2" width="25.5703125" customWidth="1"/>
    <col min="3" max="3" width="22.5703125" customWidth="1"/>
    <col min="4" max="4" width="8.140625" customWidth="1"/>
    <col min="5" max="5" width="7.140625" customWidth="1"/>
    <col min="6" max="6" width="11" customWidth="1"/>
    <col min="7" max="7" width="6.140625" customWidth="1"/>
    <col min="9" max="9" width="10.5703125" customWidth="1"/>
    <col min="10" max="10" width="11" customWidth="1"/>
  </cols>
  <sheetData>
    <row r="1" spans="1:14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271" t="s">
        <v>242</v>
      </c>
      <c r="B2" s="271"/>
      <c r="C2" s="271"/>
      <c r="D2" s="271"/>
      <c r="E2" s="271"/>
      <c r="F2" s="271"/>
      <c r="G2" s="271"/>
      <c r="H2" s="271"/>
      <c r="I2" s="271"/>
      <c r="J2" s="271"/>
      <c r="K2" s="144"/>
      <c r="L2" s="129"/>
      <c r="M2" s="129"/>
      <c r="N2" s="129"/>
    </row>
    <row r="3" spans="1:14" ht="15.75" x14ac:dyDescent="0.25">
      <c r="A3" s="271" t="s">
        <v>243</v>
      </c>
      <c r="B3" s="271"/>
      <c r="C3" s="271"/>
      <c r="D3" s="271"/>
      <c r="E3" s="271"/>
      <c r="F3" s="271"/>
      <c r="G3" s="271"/>
      <c r="H3" s="271"/>
      <c r="I3" s="271"/>
      <c r="J3" s="271"/>
      <c r="K3" s="144"/>
      <c r="L3" s="129"/>
      <c r="M3" s="129"/>
      <c r="N3" s="129"/>
    </row>
    <row r="4" spans="1:14" ht="15.75" x14ac:dyDescent="0.25">
      <c r="A4" s="271" t="s">
        <v>244</v>
      </c>
      <c r="B4" s="271"/>
      <c r="C4" s="271"/>
      <c r="D4" s="271"/>
      <c r="E4" s="271"/>
      <c r="F4" s="271"/>
      <c r="G4" s="271"/>
      <c r="H4" s="271"/>
      <c r="I4" s="271"/>
      <c r="J4" s="271"/>
      <c r="K4" s="144"/>
      <c r="L4" s="129"/>
      <c r="M4" s="129"/>
      <c r="N4" s="129"/>
    </row>
    <row r="5" spans="1:14" ht="15.75" x14ac:dyDescent="0.25">
      <c r="A5" s="271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</row>
    <row r="6" spans="1:14" ht="87" customHeight="1" x14ac:dyDescent="0.25">
      <c r="A6" s="258" t="s">
        <v>245</v>
      </c>
      <c r="B6" s="175" t="s">
        <v>246</v>
      </c>
      <c r="C6" s="175" t="s">
        <v>247</v>
      </c>
      <c r="D6" s="250" t="s">
        <v>248</v>
      </c>
      <c r="E6" s="251"/>
      <c r="F6" s="251"/>
      <c r="G6" s="252"/>
      <c r="H6" s="250" t="s">
        <v>253</v>
      </c>
      <c r="I6" s="251"/>
      <c r="J6" s="252"/>
      <c r="K6" s="128"/>
      <c r="L6" s="128"/>
      <c r="M6" s="128"/>
      <c r="N6" s="128"/>
    </row>
    <row r="7" spans="1:14" ht="78.75" customHeight="1" x14ac:dyDescent="0.25">
      <c r="A7" s="260"/>
      <c r="B7" s="176"/>
      <c r="C7" s="176"/>
      <c r="D7" s="130" t="s">
        <v>249</v>
      </c>
      <c r="E7" s="130" t="s">
        <v>250</v>
      </c>
      <c r="F7" s="130" t="s">
        <v>251</v>
      </c>
      <c r="G7" s="130" t="s">
        <v>252</v>
      </c>
      <c r="H7" s="127" t="s">
        <v>254</v>
      </c>
      <c r="I7" s="127" t="s">
        <v>255</v>
      </c>
      <c r="J7" s="127" t="s">
        <v>256</v>
      </c>
      <c r="K7" s="128"/>
      <c r="L7" s="128"/>
      <c r="M7" s="128"/>
      <c r="N7" s="128"/>
    </row>
    <row r="8" spans="1:14" ht="15.75" x14ac:dyDescent="0.25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2"/>
      <c r="L8" s="2"/>
      <c r="M8" s="2"/>
      <c r="N8" s="2"/>
    </row>
    <row r="9" spans="1:14" ht="15.75" x14ac:dyDescent="0.25">
      <c r="A9" s="175" t="s">
        <v>3</v>
      </c>
      <c r="B9" s="175" t="s">
        <v>257</v>
      </c>
      <c r="C9" s="134" t="s">
        <v>14</v>
      </c>
      <c r="D9" s="135"/>
      <c r="E9" s="136"/>
      <c r="F9" s="136"/>
      <c r="G9" s="136"/>
      <c r="H9" s="137">
        <v>21093.200000000001</v>
      </c>
      <c r="I9" s="137">
        <v>21093.200000000001</v>
      </c>
      <c r="J9" s="137">
        <v>20756.3</v>
      </c>
      <c r="K9" s="2"/>
      <c r="L9" s="2"/>
      <c r="M9" s="2"/>
      <c r="N9" s="2"/>
    </row>
    <row r="10" spans="1:14" ht="15.75" x14ac:dyDescent="0.25">
      <c r="A10" s="261"/>
      <c r="B10" s="261"/>
      <c r="C10" s="132" t="s">
        <v>258</v>
      </c>
      <c r="D10" s="132"/>
      <c r="E10" s="132"/>
      <c r="F10" s="132"/>
      <c r="G10" s="132"/>
      <c r="H10" s="133"/>
      <c r="I10" s="133"/>
      <c r="J10" s="133"/>
      <c r="K10" s="2"/>
      <c r="L10" s="2"/>
      <c r="M10" s="2"/>
      <c r="N10" s="2"/>
    </row>
    <row r="11" spans="1:14" ht="15.75" customHeight="1" x14ac:dyDescent="0.25">
      <c r="A11" s="261"/>
      <c r="B11" s="261"/>
      <c r="C11" s="265" t="s">
        <v>66</v>
      </c>
      <c r="D11" s="132"/>
      <c r="E11" s="132"/>
      <c r="F11" s="132"/>
      <c r="G11" s="132"/>
      <c r="H11" s="133"/>
      <c r="I11" s="133"/>
      <c r="J11" s="133"/>
      <c r="K11" s="2"/>
      <c r="L11" s="2"/>
      <c r="M11" s="2"/>
      <c r="N11" s="2"/>
    </row>
    <row r="12" spans="1:14" ht="15.75" x14ac:dyDescent="0.25">
      <c r="A12" s="261"/>
      <c r="B12" s="261"/>
      <c r="C12" s="266"/>
      <c r="D12" s="132"/>
      <c r="E12" s="132"/>
      <c r="F12" s="132"/>
      <c r="G12" s="132"/>
      <c r="H12" s="133"/>
      <c r="I12" s="133"/>
      <c r="J12" s="133"/>
      <c r="K12" s="2"/>
      <c r="L12" s="2"/>
      <c r="M12" s="2"/>
      <c r="N12" s="2"/>
    </row>
    <row r="13" spans="1:14" ht="16.5" customHeight="1" x14ac:dyDescent="0.25">
      <c r="A13" s="176"/>
      <c r="B13" s="176"/>
      <c r="C13" s="267"/>
      <c r="D13" s="132"/>
      <c r="E13" s="132"/>
      <c r="F13" s="132"/>
      <c r="G13" s="132"/>
      <c r="H13" s="133">
        <v>21093.200000000001</v>
      </c>
      <c r="I13" s="133">
        <v>21093.200000000001</v>
      </c>
      <c r="J13" s="133">
        <v>20756.3</v>
      </c>
      <c r="K13" s="2"/>
      <c r="L13" s="2"/>
      <c r="M13" s="2"/>
      <c r="N13" s="2"/>
    </row>
    <row r="14" spans="1:14" ht="15.75" customHeight="1" x14ac:dyDescent="0.25">
      <c r="A14" s="258" t="s">
        <v>5</v>
      </c>
      <c r="B14" s="175" t="s">
        <v>259</v>
      </c>
      <c r="C14" s="138" t="s">
        <v>260</v>
      </c>
      <c r="D14" s="139"/>
      <c r="E14" s="139"/>
      <c r="F14" s="139"/>
      <c r="G14" s="139"/>
      <c r="H14" s="140">
        <v>5317.5</v>
      </c>
      <c r="I14" s="140">
        <v>5317.5</v>
      </c>
      <c r="J14" s="140">
        <v>5024.8999999999996</v>
      </c>
      <c r="K14" s="2"/>
      <c r="L14" s="2"/>
      <c r="M14" s="2"/>
      <c r="N14" s="2"/>
    </row>
    <row r="15" spans="1:14" ht="15.75" x14ac:dyDescent="0.25">
      <c r="A15" s="259"/>
      <c r="B15" s="261"/>
      <c r="C15" s="132" t="s">
        <v>258</v>
      </c>
      <c r="D15" s="132"/>
      <c r="E15" s="132"/>
      <c r="F15" s="132"/>
      <c r="G15" s="132"/>
      <c r="H15" s="133"/>
      <c r="I15" s="133"/>
      <c r="J15" s="133"/>
      <c r="K15" s="2"/>
      <c r="L15" s="2"/>
      <c r="M15" s="2"/>
      <c r="N15" s="2"/>
    </row>
    <row r="16" spans="1:14" ht="15.75" x14ac:dyDescent="0.25">
      <c r="A16" s="259"/>
      <c r="B16" s="261"/>
      <c r="C16" s="255" t="s">
        <v>66</v>
      </c>
      <c r="D16" s="132"/>
      <c r="E16" s="132"/>
      <c r="F16" s="132"/>
      <c r="G16" s="132"/>
      <c r="H16" s="133"/>
      <c r="I16" s="133"/>
      <c r="J16" s="133"/>
      <c r="K16" s="2"/>
      <c r="L16" s="2"/>
      <c r="M16" s="2"/>
      <c r="N16" s="2"/>
    </row>
    <row r="17" spans="1:14" ht="15.75" x14ac:dyDescent="0.25">
      <c r="A17" s="259"/>
      <c r="B17" s="261"/>
      <c r="C17" s="256"/>
      <c r="D17" s="132"/>
      <c r="E17" s="132"/>
      <c r="F17" s="132"/>
      <c r="G17" s="132"/>
      <c r="H17" s="133"/>
      <c r="I17" s="133"/>
      <c r="J17" s="133"/>
      <c r="K17" s="2"/>
      <c r="L17" s="2"/>
      <c r="M17" s="2"/>
      <c r="N17" s="2"/>
    </row>
    <row r="18" spans="1:14" ht="15.75" x14ac:dyDescent="0.25">
      <c r="A18" s="259"/>
      <c r="B18" s="261"/>
      <c r="C18" s="256"/>
      <c r="D18" s="132"/>
      <c r="E18" s="132"/>
      <c r="F18" s="132"/>
      <c r="G18" s="132"/>
      <c r="H18" s="133"/>
      <c r="I18" s="133"/>
      <c r="J18" s="133"/>
      <c r="K18" s="2"/>
      <c r="L18" s="2"/>
      <c r="M18" s="2"/>
      <c r="N18" s="2"/>
    </row>
    <row r="19" spans="1:14" ht="15.75" x14ac:dyDescent="0.25">
      <c r="A19" s="260"/>
      <c r="B19" s="176"/>
      <c r="C19" s="257"/>
      <c r="D19" s="132"/>
      <c r="E19" s="132"/>
      <c r="F19" s="132"/>
      <c r="G19" s="132"/>
      <c r="H19" s="133">
        <v>5317.5</v>
      </c>
      <c r="I19" s="133">
        <v>5317.5</v>
      </c>
      <c r="J19" s="133">
        <v>5024.8999999999996</v>
      </c>
      <c r="K19" s="2"/>
      <c r="L19" s="2"/>
      <c r="M19" s="2"/>
      <c r="N19" s="2"/>
    </row>
    <row r="20" spans="1:14" ht="15.75" x14ac:dyDescent="0.25">
      <c r="A20" s="261" t="s">
        <v>261</v>
      </c>
      <c r="B20" s="261" t="s">
        <v>67</v>
      </c>
      <c r="C20" s="36" t="s">
        <v>260</v>
      </c>
      <c r="D20" s="132"/>
      <c r="E20" s="132"/>
      <c r="F20" s="132"/>
      <c r="G20" s="132"/>
      <c r="H20" s="133">
        <f>H22+H23+H24</f>
        <v>706.40000000000009</v>
      </c>
      <c r="I20" s="133">
        <f t="shared" ref="I20:J20" si="0">I22+I23+I24</f>
        <v>706.40000000000009</v>
      </c>
      <c r="J20" s="133">
        <f t="shared" si="0"/>
        <v>606.5</v>
      </c>
      <c r="K20" s="2"/>
      <c r="L20" s="2"/>
      <c r="M20" s="2"/>
      <c r="N20" s="2"/>
    </row>
    <row r="21" spans="1:14" ht="15.75" x14ac:dyDescent="0.25">
      <c r="A21" s="261"/>
      <c r="B21" s="261"/>
      <c r="C21" s="132" t="s">
        <v>258</v>
      </c>
      <c r="D21" s="132"/>
      <c r="E21" s="132"/>
      <c r="F21" s="132"/>
      <c r="G21" s="132"/>
      <c r="H21" s="133"/>
      <c r="I21" s="133"/>
      <c r="J21" s="133"/>
      <c r="K21" s="2"/>
      <c r="L21" s="2"/>
      <c r="M21" s="2"/>
      <c r="N21" s="2"/>
    </row>
    <row r="22" spans="1:14" ht="15.75" customHeight="1" x14ac:dyDescent="0.25">
      <c r="A22" s="261"/>
      <c r="B22" s="261"/>
      <c r="C22" s="255" t="s">
        <v>66</v>
      </c>
      <c r="D22" s="131">
        <v>914</v>
      </c>
      <c r="E22" s="141" t="s">
        <v>68</v>
      </c>
      <c r="F22" s="141" t="s">
        <v>263</v>
      </c>
      <c r="G22" s="131">
        <v>244</v>
      </c>
      <c r="H22" s="133">
        <v>36.4</v>
      </c>
      <c r="I22" s="133">
        <v>36.4</v>
      </c>
      <c r="J22" s="133">
        <v>36.299999999999997</v>
      </c>
      <c r="K22" s="2"/>
      <c r="L22" s="2"/>
      <c r="M22" s="2"/>
      <c r="N22" s="2"/>
    </row>
    <row r="23" spans="1:14" ht="15.75" x14ac:dyDescent="0.25">
      <c r="A23" s="261"/>
      <c r="B23" s="261"/>
      <c r="C23" s="256"/>
      <c r="D23" s="131">
        <v>914</v>
      </c>
      <c r="E23" s="141" t="s">
        <v>68</v>
      </c>
      <c r="F23" s="141" t="s">
        <v>263</v>
      </c>
      <c r="G23" s="131">
        <v>247</v>
      </c>
      <c r="H23" s="133">
        <v>512.70000000000005</v>
      </c>
      <c r="I23" s="133">
        <v>512.70000000000005</v>
      </c>
      <c r="J23" s="133">
        <v>412.9</v>
      </c>
      <c r="K23" s="2"/>
      <c r="L23" s="2"/>
      <c r="M23" s="2"/>
      <c r="N23" s="2"/>
    </row>
    <row r="24" spans="1:14" ht="15.75" x14ac:dyDescent="0.25">
      <c r="A24" s="176"/>
      <c r="B24" s="176"/>
      <c r="C24" s="257"/>
      <c r="D24" s="131">
        <v>914</v>
      </c>
      <c r="E24" s="141" t="s">
        <v>68</v>
      </c>
      <c r="F24" s="141" t="s">
        <v>264</v>
      </c>
      <c r="G24" s="131">
        <v>247</v>
      </c>
      <c r="H24" s="133">
        <v>157.30000000000001</v>
      </c>
      <c r="I24" s="133">
        <v>157.30000000000001</v>
      </c>
      <c r="J24" s="133">
        <v>157.30000000000001</v>
      </c>
      <c r="K24" s="2"/>
      <c r="L24" s="2"/>
      <c r="M24" s="2"/>
      <c r="N24" s="2"/>
    </row>
    <row r="25" spans="1:14" ht="15.75" customHeight="1" x14ac:dyDescent="0.25">
      <c r="A25" s="268" t="s">
        <v>262</v>
      </c>
      <c r="B25" s="175" t="s">
        <v>70</v>
      </c>
      <c r="C25" s="36" t="s">
        <v>260</v>
      </c>
      <c r="D25" s="131"/>
      <c r="E25" s="141"/>
      <c r="F25" s="131"/>
      <c r="G25" s="131"/>
      <c r="H25" s="133">
        <v>527.5</v>
      </c>
      <c r="I25" s="133">
        <v>527.5</v>
      </c>
      <c r="J25" s="133">
        <v>527.29999999999995</v>
      </c>
      <c r="K25" s="2"/>
      <c r="L25" s="2"/>
      <c r="M25" s="2"/>
      <c r="N25" s="2"/>
    </row>
    <row r="26" spans="1:14" ht="15.75" x14ac:dyDescent="0.25">
      <c r="A26" s="269"/>
      <c r="B26" s="261"/>
      <c r="C26" s="132" t="s">
        <v>258</v>
      </c>
      <c r="D26" s="131"/>
      <c r="E26" s="141"/>
      <c r="F26" s="131"/>
      <c r="G26" s="131"/>
      <c r="H26" s="133"/>
      <c r="I26" s="133"/>
      <c r="J26" s="133"/>
      <c r="K26" s="2"/>
      <c r="L26" s="2"/>
      <c r="M26" s="2"/>
      <c r="N26" s="2"/>
    </row>
    <row r="27" spans="1:14" ht="15" customHeight="1" x14ac:dyDescent="0.25">
      <c r="A27" s="269"/>
      <c r="B27" s="261"/>
      <c r="C27" s="255" t="s">
        <v>66</v>
      </c>
      <c r="D27" s="132"/>
      <c r="E27" s="132"/>
      <c r="F27" s="132"/>
      <c r="G27" s="132"/>
      <c r="H27" s="133"/>
      <c r="I27" s="133"/>
      <c r="J27" s="133"/>
      <c r="K27" s="2"/>
      <c r="L27" s="2"/>
      <c r="M27" s="2"/>
      <c r="N27" s="2"/>
    </row>
    <row r="28" spans="1:14" ht="15.75" x14ac:dyDescent="0.25">
      <c r="A28" s="269"/>
      <c r="B28" s="261"/>
      <c r="C28" s="256"/>
      <c r="D28" s="132"/>
      <c r="E28" s="132"/>
      <c r="F28" s="132"/>
      <c r="G28" s="132"/>
      <c r="H28" s="133"/>
      <c r="I28" s="133"/>
      <c r="J28" s="133"/>
      <c r="K28" s="2"/>
      <c r="L28" s="2"/>
      <c r="M28" s="2"/>
      <c r="N28" s="2"/>
    </row>
    <row r="29" spans="1:14" ht="15.75" x14ac:dyDescent="0.25">
      <c r="A29" s="270"/>
      <c r="B29" s="176"/>
      <c r="C29" s="257"/>
      <c r="D29" s="131">
        <v>914</v>
      </c>
      <c r="E29" s="141" t="s">
        <v>68</v>
      </c>
      <c r="F29" s="146" t="s">
        <v>265</v>
      </c>
      <c r="G29" s="131">
        <v>244</v>
      </c>
      <c r="H29" s="133">
        <v>527.5</v>
      </c>
      <c r="I29" s="133">
        <v>527.5</v>
      </c>
      <c r="J29" s="133">
        <v>527.29999999999995</v>
      </c>
      <c r="K29" s="2"/>
      <c r="L29" s="2"/>
      <c r="M29" s="2"/>
      <c r="N29" s="2"/>
    </row>
    <row r="30" spans="1:14" ht="15.75" customHeight="1" x14ac:dyDescent="0.25">
      <c r="A30" s="258" t="s">
        <v>266</v>
      </c>
      <c r="B30" s="175" t="s">
        <v>267</v>
      </c>
      <c r="C30" s="142" t="s">
        <v>260</v>
      </c>
      <c r="D30" s="132"/>
      <c r="E30" s="146"/>
      <c r="F30" s="146"/>
      <c r="G30" s="132"/>
      <c r="H30" s="133">
        <v>0</v>
      </c>
      <c r="I30" s="133">
        <v>0</v>
      </c>
      <c r="J30" s="133">
        <v>0</v>
      </c>
      <c r="K30" s="2"/>
      <c r="L30" s="2"/>
      <c r="M30" s="2"/>
      <c r="N30" s="2"/>
    </row>
    <row r="31" spans="1:14" ht="15.75" x14ac:dyDescent="0.25">
      <c r="A31" s="259"/>
      <c r="B31" s="261"/>
      <c r="C31" s="132" t="s">
        <v>258</v>
      </c>
      <c r="D31" s="132"/>
      <c r="E31" s="146"/>
      <c r="F31" s="146"/>
      <c r="G31" s="132"/>
      <c r="H31" s="133"/>
      <c r="I31" s="133"/>
      <c r="J31" s="133"/>
      <c r="K31" s="2"/>
      <c r="L31" s="2"/>
      <c r="M31" s="2"/>
      <c r="N31" s="2"/>
    </row>
    <row r="32" spans="1:14" ht="15.75" customHeight="1" x14ac:dyDescent="0.25">
      <c r="A32" s="259"/>
      <c r="B32" s="261"/>
      <c r="C32" s="255" t="s">
        <v>66</v>
      </c>
      <c r="D32" s="132"/>
      <c r="E32" s="146"/>
      <c r="F32" s="146"/>
      <c r="G32" s="132"/>
      <c r="H32" s="133"/>
      <c r="I32" s="133"/>
      <c r="J32" s="133"/>
      <c r="K32" s="2"/>
      <c r="L32" s="2"/>
      <c r="M32" s="2"/>
      <c r="N32" s="2"/>
    </row>
    <row r="33" spans="1:14" ht="15.75" x14ac:dyDescent="0.25">
      <c r="A33" s="259"/>
      <c r="B33" s="261"/>
      <c r="C33" s="256"/>
      <c r="D33" s="132"/>
      <c r="E33" s="146"/>
      <c r="F33" s="146"/>
      <c r="G33" s="132"/>
      <c r="H33" s="133"/>
      <c r="I33" s="133"/>
      <c r="J33" s="133"/>
      <c r="K33" s="2"/>
      <c r="L33" s="2"/>
      <c r="M33" s="2"/>
      <c r="N33" s="2"/>
    </row>
    <row r="34" spans="1:14" ht="15.75" x14ac:dyDescent="0.25">
      <c r="A34" s="260"/>
      <c r="B34" s="176"/>
      <c r="C34" s="257"/>
      <c r="D34" s="131">
        <v>914</v>
      </c>
      <c r="E34" s="141" t="s">
        <v>68</v>
      </c>
      <c r="F34" s="146" t="s">
        <v>268</v>
      </c>
      <c r="G34" s="131">
        <v>244</v>
      </c>
      <c r="H34" s="133">
        <v>0</v>
      </c>
      <c r="I34" s="133">
        <v>0</v>
      </c>
      <c r="J34" s="133">
        <v>0</v>
      </c>
      <c r="K34" s="2"/>
      <c r="L34" s="2"/>
      <c r="M34" s="2"/>
      <c r="N34" s="2"/>
    </row>
    <row r="35" spans="1:14" ht="15.75" x14ac:dyDescent="0.25">
      <c r="A35" s="258" t="s">
        <v>269</v>
      </c>
      <c r="B35" s="175" t="s">
        <v>74</v>
      </c>
      <c r="C35" s="143" t="s">
        <v>260</v>
      </c>
      <c r="D35" s="132"/>
      <c r="E35" s="146"/>
      <c r="F35" s="146"/>
      <c r="G35" s="131"/>
      <c r="H35" s="133">
        <v>0</v>
      </c>
      <c r="I35" s="133">
        <v>0</v>
      </c>
      <c r="J35" s="133">
        <v>0</v>
      </c>
      <c r="K35" s="2"/>
      <c r="L35" s="2"/>
      <c r="M35" s="2"/>
      <c r="N35" s="2"/>
    </row>
    <row r="36" spans="1:14" ht="15.75" x14ac:dyDescent="0.25">
      <c r="A36" s="259"/>
      <c r="B36" s="261"/>
      <c r="C36" s="132" t="s">
        <v>258</v>
      </c>
      <c r="D36" s="132"/>
      <c r="E36" s="146"/>
      <c r="F36" s="146"/>
      <c r="G36" s="131"/>
      <c r="H36" s="133"/>
      <c r="I36" s="133"/>
      <c r="J36" s="133"/>
      <c r="K36" s="2"/>
      <c r="L36" s="2"/>
      <c r="M36" s="2"/>
      <c r="N36" s="2"/>
    </row>
    <row r="37" spans="1:14" ht="15.75" customHeight="1" x14ac:dyDescent="0.25">
      <c r="A37" s="259"/>
      <c r="B37" s="261"/>
      <c r="C37" s="255" t="s">
        <v>66</v>
      </c>
      <c r="D37" s="132"/>
      <c r="E37" s="146"/>
      <c r="F37" s="146"/>
      <c r="G37" s="131"/>
      <c r="H37" s="133"/>
      <c r="I37" s="133"/>
      <c r="J37" s="133"/>
      <c r="K37" s="2"/>
      <c r="L37" s="2"/>
      <c r="M37" s="2"/>
      <c r="N37" s="2"/>
    </row>
    <row r="38" spans="1:14" ht="15.75" x14ac:dyDescent="0.25">
      <c r="A38" s="259"/>
      <c r="B38" s="261"/>
      <c r="C38" s="256"/>
      <c r="D38" s="132"/>
      <c r="E38" s="146"/>
      <c r="F38" s="146"/>
      <c r="G38" s="131"/>
      <c r="H38" s="133"/>
      <c r="I38" s="133"/>
      <c r="J38" s="133"/>
      <c r="K38" s="2"/>
      <c r="L38" s="2"/>
      <c r="M38" s="2"/>
      <c r="N38" s="2"/>
    </row>
    <row r="39" spans="1:14" ht="15.75" x14ac:dyDescent="0.25">
      <c r="A39" s="260"/>
      <c r="B39" s="176"/>
      <c r="C39" s="257"/>
      <c r="D39" s="131">
        <v>914</v>
      </c>
      <c r="E39" s="141" t="s">
        <v>68</v>
      </c>
      <c r="F39" s="146" t="s">
        <v>270</v>
      </c>
      <c r="G39" s="131">
        <v>244</v>
      </c>
      <c r="H39" s="133">
        <v>0</v>
      </c>
      <c r="I39" s="133">
        <v>0</v>
      </c>
      <c r="J39" s="133">
        <v>0</v>
      </c>
      <c r="K39" s="2"/>
      <c r="L39" s="2"/>
      <c r="M39" s="2"/>
      <c r="N39" s="2"/>
    </row>
    <row r="40" spans="1:14" ht="15.75" x14ac:dyDescent="0.25">
      <c r="A40" s="258" t="s">
        <v>271</v>
      </c>
      <c r="B40" s="175" t="s">
        <v>76</v>
      </c>
      <c r="C40" s="143" t="s">
        <v>260</v>
      </c>
      <c r="D40" s="132"/>
      <c r="E40" s="146"/>
      <c r="F40" s="146"/>
      <c r="G40" s="132"/>
      <c r="H40" s="133">
        <v>2218.36</v>
      </c>
      <c r="I40" s="133">
        <v>2218.6</v>
      </c>
      <c r="J40" s="133">
        <v>2026.6</v>
      </c>
      <c r="K40" s="2"/>
      <c r="L40" s="2"/>
      <c r="M40" s="2"/>
      <c r="N40" s="2"/>
    </row>
    <row r="41" spans="1:14" ht="15.75" x14ac:dyDescent="0.25">
      <c r="A41" s="259"/>
      <c r="B41" s="261"/>
      <c r="C41" s="132" t="s">
        <v>258</v>
      </c>
      <c r="D41" s="132"/>
      <c r="E41" s="146"/>
      <c r="F41" s="146"/>
      <c r="G41" s="132"/>
      <c r="H41" s="133"/>
      <c r="I41" s="133"/>
      <c r="J41" s="133"/>
      <c r="K41" s="2"/>
      <c r="L41" s="2"/>
      <c r="M41" s="2"/>
      <c r="N41" s="2"/>
    </row>
    <row r="42" spans="1:14" ht="15.75" x14ac:dyDescent="0.25">
      <c r="A42" s="259"/>
      <c r="B42" s="261"/>
      <c r="C42" s="255" t="s">
        <v>66</v>
      </c>
      <c r="D42" s="131"/>
      <c r="E42" s="141"/>
      <c r="F42" s="146"/>
      <c r="G42" s="131"/>
      <c r="H42" s="133"/>
      <c r="I42" s="133"/>
      <c r="J42" s="133"/>
      <c r="K42" s="2"/>
      <c r="L42" s="2"/>
      <c r="M42" s="2"/>
      <c r="N42" s="2"/>
    </row>
    <row r="43" spans="1:14" ht="15.75" x14ac:dyDescent="0.25">
      <c r="A43" s="259"/>
      <c r="B43" s="261"/>
      <c r="C43" s="256"/>
      <c r="D43" s="132"/>
      <c r="E43" s="146"/>
      <c r="F43" s="146"/>
      <c r="G43" s="132"/>
      <c r="H43" s="133"/>
      <c r="I43" s="133"/>
      <c r="J43" s="133"/>
      <c r="K43" s="2"/>
      <c r="L43" s="2"/>
      <c r="M43" s="2"/>
      <c r="N43" s="2"/>
    </row>
    <row r="44" spans="1:14" ht="15.75" x14ac:dyDescent="0.25">
      <c r="A44" s="260"/>
      <c r="B44" s="176"/>
      <c r="C44" s="257"/>
      <c r="D44" s="131">
        <v>914</v>
      </c>
      <c r="E44" s="141" t="s">
        <v>68</v>
      </c>
      <c r="F44" s="146" t="s">
        <v>272</v>
      </c>
      <c r="G44" s="131">
        <v>244</v>
      </c>
      <c r="H44" s="133">
        <v>2218.6</v>
      </c>
      <c r="I44" s="133">
        <v>2218.6</v>
      </c>
      <c r="J44" s="133">
        <v>2026.6</v>
      </c>
      <c r="K44" s="2"/>
      <c r="L44" s="2"/>
      <c r="M44" s="2"/>
      <c r="N44" s="2"/>
    </row>
    <row r="45" spans="1:14" ht="15.75" x14ac:dyDescent="0.25">
      <c r="A45" s="258" t="s">
        <v>273</v>
      </c>
      <c r="B45" s="262" t="s">
        <v>78</v>
      </c>
      <c r="C45" s="143" t="s">
        <v>260</v>
      </c>
      <c r="D45" s="132"/>
      <c r="E45" s="146"/>
      <c r="F45" s="146"/>
      <c r="G45" s="132"/>
      <c r="H45" s="133">
        <v>1469.8</v>
      </c>
      <c r="I45" s="133">
        <v>1469.8</v>
      </c>
      <c r="J45" s="133">
        <v>1469.8</v>
      </c>
      <c r="K45" s="2"/>
      <c r="L45" s="2"/>
      <c r="M45" s="2"/>
      <c r="N45" s="2"/>
    </row>
    <row r="46" spans="1:14" ht="15.75" x14ac:dyDescent="0.25">
      <c r="A46" s="259"/>
      <c r="B46" s="263"/>
      <c r="C46" s="132" t="s">
        <v>258</v>
      </c>
      <c r="D46" s="132"/>
      <c r="E46" s="146"/>
      <c r="F46" s="146"/>
      <c r="G46" s="132"/>
      <c r="H46" s="133"/>
      <c r="I46" s="133"/>
      <c r="J46" s="133"/>
      <c r="K46" s="2"/>
      <c r="L46" s="2"/>
      <c r="M46" s="2"/>
      <c r="N46" s="2"/>
    </row>
    <row r="47" spans="1:14" ht="15.75" x14ac:dyDescent="0.25">
      <c r="A47" s="259"/>
      <c r="B47" s="263"/>
      <c r="C47" s="255" t="s">
        <v>66</v>
      </c>
      <c r="D47" s="132"/>
      <c r="E47" s="146"/>
      <c r="F47" s="146"/>
      <c r="G47" s="132"/>
      <c r="H47" s="133"/>
      <c r="I47" s="133"/>
      <c r="J47" s="133"/>
      <c r="K47" s="2"/>
      <c r="L47" s="2"/>
      <c r="M47" s="2"/>
      <c r="N47" s="2"/>
    </row>
    <row r="48" spans="1:14" ht="15.75" x14ac:dyDescent="0.25">
      <c r="A48" s="259"/>
      <c r="B48" s="263"/>
      <c r="C48" s="256"/>
      <c r="D48" s="132"/>
      <c r="E48" s="146"/>
      <c r="F48" s="146"/>
      <c r="G48" s="132"/>
      <c r="H48" s="133"/>
      <c r="I48" s="133"/>
      <c r="J48" s="133"/>
      <c r="K48" s="2"/>
      <c r="L48" s="2"/>
      <c r="M48" s="2"/>
      <c r="N48" s="2"/>
    </row>
    <row r="49" spans="1:14" ht="27" customHeight="1" x14ac:dyDescent="0.25">
      <c r="A49" s="260"/>
      <c r="B49" s="264"/>
      <c r="C49" s="257"/>
      <c r="D49" s="131">
        <v>914</v>
      </c>
      <c r="E49" s="141" t="s">
        <v>81</v>
      </c>
      <c r="F49" s="146" t="s">
        <v>272</v>
      </c>
      <c r="G49" s="131">
        <v>244</v>
      </c>
      <c r="H49" s="133">
        <v>1469.8</v>
      </c>
      <c r="I49" s="133">
        <v>1469.8</v>
      </c>
      <c r="J49" s="133">
        <v>1469.8</v>
      </c>
      <c r="K49" s="2"/>
      <c r="L49" s="2"/>
      <c r="M49" s="2"/>
      <c r="N49" s="2"/>
    </row>
    <row r="50" spans="1:14" ht="15.75" x14ac:dyDescent="0.25">
      <c r="A50" s="258" t="s">
        <v>274</v>
      </c>
      <c r="B50" s="175" t="s">
        <v>80</v>
      </c>
      <c r="C50" s="145" t="s">
        <v>260</v>
      </c>
      <c r="D50" s="132"/>
      <c r="E50" s="146"/>
      <c r="F50" s="146"/>
      <c r="G50" s="132"/>
      <c r="H50" s="133">
        <v>271</v>
      </c>
      <c r="I50" s="133">
        <v>271</v>
      </c>
      <c r="J50" s="133">
        <v>271</v>
      </c>
      <c r="K50" s="2"/>
      <c r="L50" s="2"/>
      <c r="M50" s="2"/>
      <c r="N50" s="2"/>
    </row>
    <row r="51" spans="1:14" ht="15.75" x14ac:dyDescent="0.25">
      <c r="A51" s="259"/>
      <c r="B51" s="261"/>
      <c r="C51" s="132" t="s">
        <v>258</v>
      </c>
      <c r="D51" s="132"/>
      <c r="E51" s="146"/>
      <c r="F51" s="146"/>
      <c r="G51" s="132"/>
      <c r="H51" s="133"/>
      <c r="I51" s="133"/>
      <c r="J51" s="133"/>
      <c r="K51" s="2"/>
      <c r="L51" s="2"/>
      <c r="M51" s="2"/>
      <c r="N51" s="2"/>
    </row>
    <row r="52" spans="1:14" ht="15.75" x14ac:dyDescent="0.25">
      <c r="A52" s="259"/>
      <c r="B52" s="261"/>
      <c r="C52" s="255" t="s">
        <v>66</v>
      </c>
      <c r="D52" s="132"/>
      <c r="E52" s="146"/>
      <c r="F52" s="146"/>
      <c r="G52" s="132"/>
      <c r="H52" s="133"/>
      <c r="I52" s="133"/>
      <c r="J52" s="133"/>
      <c r="K52" s="2"/>
      <c r="L52" s="2"/>
      <c r="M52" s="2"/>
      <c r="N52" s="2"/>
    </row>
    <row r="53" spans="1:14" ht="15.75" x14ac:dyDescent="0.25">
      <c r="A53" s="259"/>
      <c r="B53" s="261"/>
      <c r="C53" s="256"/>
      <c r="D53" s="132"/>
      <c r="E53" s="146"/>
      <c r="F53" s="146"/>
      <c r="G53" s="132"/>
      <c r="H53" s="133"/>
      <c r="I53" s="133"/>
      <c r="J53" s="133"/>
      <c r="K53" s="2"/>
      <c r="L53" s="2"/>
      <c r="M53" s="2"/>
      <c r="N53" s="2"/>
    </row>
    <row r="54" spans="1:14" ht="15.75" x14ac:dyDescent="0.25">
      <c r="A54" s="260"/>
      <c r="B54" s="176"/>
      <c r="C54" s="257"/>
      <c r="D54" s="131">
        <v>914</v>
      </c>
      <c r="E54" s="141" t="s">
        <v>68</v>
      </c>
      <c r="F54" s="146" t="s">
        <v>275</v>
      </c>
      <c r="G54" s="131">
        <v>244</v>
      </c>
      <c r="H54" s="133">
        <v>271</v>
      </c>
      <c r="I54" s="133">
        <v>271</v>
      </c>
      <c r="J54" s="133">
        <v>271</v>
      </c>
      <c r="K54" s="2"/>
      <c r="L54" s="2"/>
      <c r="M54" s="2"/>
      <c r="N54" s="2"/>
    </row>
    <row r="55" spans="1:14" ht="15.75" x14ac:dyDescent="0.25">
      <c r="A55" s="258" t="s">
        <v>276</v>
      </c>
      <c r="B55" s="175" t="s">
        <v>83</v>
      </c>
      <c r="C55" s="145" t="s">
        <v>260</v>
      </c>
      <c r="D55" s="131"/>
      <c r="E55" s="146"/>
      <c r="F55" s="146"/>
      <c r="G55" s="132"/>
      <c r="H55" s="133">
        <v>0</v>
      </c>
      <c r="I55" s="133">
        <v>0</v>
      </c>
      <c r="J55" s="133">
        <v>0</v>
      </c>
      <c r="K55" s="2"/>
      <c r="L55" s="2"/>
      <c r="M55" s="2"/>
      <c r="N55" s="2"/>
    </row>
    <row r="56" spans="1:14" ht="15.75" x14ac:dyDescent="0.25">
      <c r="A56" s="259"/>
      <c r="B56" s="261"/>
      <c r="C56" s="132" t="s">
        <v>258</v>
      </c>
      <c r="D56" s="131"/>
      <c r="E56" s="146"/>
      <c r="F56" s="146"/>
      <c r="G56" s="132"/>
      <c r="H56" s="133"/>
      <c r="I56" s="133"/>
      <c r="J56" s="133"/>
      <c r="K56" s="2"/>
      <c r="L56" s="2"/>
      <c r="M56" s="2"/>
      <c r="N56" s="2"/>
    </row>
    <row r="57" spans="1:14" ht="15.75" x14ac:dyDescent="0.25">
      <c r="A57" s="259"/>
      <c r="B57" s="261"/>
      <c r="C57" s="255" t="s">
        <v>66</v>
      </c>
      <c r="D57" s="131"/>
      <c r="E57" s="146"/>
      <c r="F57" s="146"/>
      <c r="G57" s="132"/>
      <c r="H57" s="133"/>
      <c r="I57" s="133"/>
      <c r="J57" s="133"/>
      <c r="K57" s="2"/>
      <c r="L57" s="2"/>
      <c r="M57" s="2"/>
      <c r="N57" s="2"/>
    </row>
    <row r="58" spans="1:14" ht="15.75" x14ac:dyDescent="0.25">
      <c r="A58" s="259"/>
      <c r="B58" s="261"/>
      <c r="C58" s="256"/>
      <c r="D58" s="131"/>
      <c r="E58" s="146"/>
      <c r="F58" s="146"/>
      <c r="G58" s="132"/>
      <c r="H58" s="133"/>
      <c r="I58" s="133"/>
      <c r="J58" s="133"/>
      <c r="K58" s="2"/>
      <c r="L58" s="2"/>
      <c r="M58" s="2"/>
      <c r="N58" s="2"/>
    </row>
    <row r="59" spans="1:14" ht="15.75" x14ac:dyDescent="0.25">
      <c r="A59" s="260"/>
      <c r="B59" s="176"/>
      <c r="C59" s="257"/>
      <c r="D59" s="131">
        <v>914</v>
      </c>
      <c r="E59" s="141" t="s">
        <v>68</v>
      </c>
      <c r="F59" s="146" t="s">
        <v>277</v>
      </c>
      <c r="G59" s="131">
        <v>244</v>
      </c>
      <c r="H59" s="133">
        <v>0</v>
      </c>
      <c r="I59" s="133">
        <v>0</v>
      </c>
      <c r="J59" s="133">
        <v>0</v>
      </c>
      <c r="K59" s="2"/>
      <c r="L59" s="2"/>
      <c r="M59" s="2"/>
      <c r="N59" s="2"/>
    </row>
    <row r="60" spans="1:14" ht="15.75" x14ac:dyDescent="0.25">
      <c r="A60" s="258" t="s">
        <v>278</v>
      </c>
      <c r="B60" s="175" t="s">
        <v>132</v>
      </c>
      <c r="C60" s="145" t="s">
        <v>260</v>
      </c>
      <c r="D60" s="132"/>
      <c r="E60" s="146"/>
      <c r="F60" s="146"/>
      <c r="G60" s="132"/>
      <c r="H60" s="133">
        <v>124.3</v>
      </c>
      <c r="I60" s="133">
        <v>124.3</v>
      </c>
      <c r="J60" s="133">
        <v>123.6</v>
      </c>
      <c r="K60" s="2"/>
      <c r="L60" s="2"/>
      <c r="M60" s="2"/>
      <c r="N60" s="2"/>
    </row>
    <row r="61" spans="1:14" ht="15.75" x14ac:dyDescent="0.25">
      <c r="A61" s="259"/>
      <c r="B61" s="261"/>
      <c r="C61" s="132" t="s">
        <v>258</v>
      </c>
      <c r="D61" s="132"/>
      <c r="E61" s="146"/>
      <c r="F61" s="146"/>
      <c r="G61" s="132"/>
      <c r="H61" s="133"/>
      <c r="I61" s="133"/>
      <c r="J61" s="133"/>
      <c r="K61" s="2"/>
      <c r="L61" s="2"/>
      <c r="M61" s="2"/>
      <c r="N61" s="2"/>
    </row>
    <row r="62" spans="1:14" ht="15.75" x14ac:dyDescent="0.25">
      <c r="A62" s="259"/>
      <c r="B62" s="261"/>
      <c r="C62" s="255" t="s">
        <v>66</v>
      </c>
      <c r="D62" s="132"/>
      <c r="E62" s="146"/>
      <c r="F62" s="146"/>
      <c r="G62" s="132"/>
      <c r="H62" s="133"/>
      <c r="I62" s="133"/>
      <c r="J62" s="133"/>
      <c r="K62" s="2"/>
      <c r="L62" s="2"/>
      <c r="M62" s="2"/>
      <c r="N62" s="2"/>
    </row>
    <row r="63" spans="1:14" ht="15.75" x14ac:dyDescent="0.25">
      <c r="A63" s="259"/>
      <c r="B63" s="261"/>
      <c r="C63" s="256"/>
      <c r="D63" s="132"/>
      <c r="E63" s="146"/>
      <c r="F63" s="146"/>
      <c r="G63" s="132"/>
      <c r="H63" s="133"/>
      <c r="I63" s="133"/>
      <c r="J63" s="133"/>
      <c r="K63" s="2"/>
      <c r="L63" s="2"/>
      <c r="M63" s="2"/>
      <c r="N63" s="2"/>
    </row>
    <row r="64" spans="1:14" ht="15.75" x14ac:dyDescent="0.25">
      <c r="A64" s="260"/>
      <c r="B64" s="176"/>
      <c r="C64" s="257"/>
      <c r="D64" s="131">
        <v>914</v>
      </c>
      <c r="E64" s="141" t="s">
        <v>68</v>
      </c>
      <c r="F64" s="146" t="s">
        <v>279</v>
      </c>
      <c r="G64" s="131">
        <v>244</v>
      </c>
      <c r="H64" s="133">
        <v>124.3</v>
      </c>
      <c r="I64" s="133">
        <v>124.3</v>
      </c>
      <c r="J64" s="133">
        <v>123.6</v>
      </c>
      <c r="K64" s="2"/>
      <c r="L64" s="2"/>
      <c r="M64" s="2"/>
      <c r="N64" s="2"/>
    </row>
    <row r="65" spans="1:14" ht="15.75" customHeight="1" x14ac:dyDescent="0.25">
      <c r="A65" s="258" t="s">
        <v>8</v>
      </c>
      <c r="B65" s="175" t="s">
        <v>280</v>
      </c>
      <c r="C65" s="138" t="s">
        <v>260</v>
      </c>
      <c r="D65" s="132"/>
      <c r="E65" s="146"/>
      <c r="F65" s="146"/>
      <c r="G65" s="132"/>
      <c r="H65" s="140">
        <v>5400</v>
      </c>
      <c r="I65" s="140">
        <v>5400</v>
      </c>
      <c r="J65" s="140">
        <v>5400</v>
      </c>
      <c r="K65" s="2"/>
      <c r="L65" s="2"/>
      <c r="M65" s="2"/>
      <c r="N65" s="2"/>
    </row>
    <row r="66" spans="1:14" ht="15.75" x14ac:dyDescent="0.25">
      <c r="A66" s="259"/>
      <c r="B66" s="261"/>
      <c r="C66" s="132" t="s">
        <v>258</v>
      </c>
      <c r="D66" s="132"/>
      <c r="E66" s="146"/>
      <c r="F66" s="146"/>
      <c r="G66" s="132"/>
      <c r="H66" s="133"/>
      <c r="I66" s="133"/>
      <c r="J66" s="133"/>
      <c r="K66" s="2"/>
      <c r="L66" s="2"/>
      <c r="M66" s="2"/>
      <c r="N66" s="2"/>
    </row>
    <row r="67" spans="1:14" ht="15.75" customHeight="1" x14ac:dyDescent="0.25">
      <c r="A67" s="259"/>
      <c r="B67" s="261"/>
      <c r="C67" s="255" t="s">
        <v>66</v>
      </c>
      <c r="D67" s="132"/>
      <c r="E67" s="146"/>
      <c r="F67" s="146"/>
      <c r="G67" s="132"/>
      <c r="H67" s="133"/>
      <c r="I67" s="133"/>
      <c r="J67" s="133"/>
      <c r="K67" s="2"/>
      <c r="L67" s="2"/>
      <c r="M67" s="2"/>
      <c r="N67" s="2"/>
    </row>
    <row r="68" spans="1:14" ht="15.75" x14ac:dyDescent="0.25">
      <c r="A68" s="259"/>
      <c r="B68" s="261"/>
      <c r="C68" s="256"/>
      <c r="D68" s="132"/>
      <c r="E68" s="146"/>
      <c r="F68" s="146"/>
      <c r="G68" s="132"/>
      <c r="H68" s="133"/>
      <c r="I68" s="133"/>
      <c r="J68" s="133"/>
      <c r="K68" s="2"/>
      <c r="L68" s="2"/>
      <c r="M68" s="2"/>
      <c r="N68" s="2"/>
    </row>
    <row r="69" spans="1:14" ht="15.75" x14ac:dyDescent="0.25">
      <c r="A69" s="260"/>
      <c r="B69" s="176"/>
      <c r="C69" s="257"/>
      <c r="D69" s="131"/>
      <c r="E69" s="141"/>
      <c r="F69" s="146"/>
      <c r="G69" s="131"/>
      <c r="H69" s="133">
        <v>5400</v>
      </c>
      <c r="I69" s="133">
        <v>5400</v>
      </c>
      <c r="J69" s="133">
        <v>5400</v>
      </c>
      <c r="K69" s="2"/>
      <c r="L69" s="2"/>
      <c r="M69" s="2"/>
      <c r="N69" s="2"/>
    </row>
    <row r="70" spans="1:14" ht="15.75" x14ac:dyDescent="0.25">
      <c r="A70" s="258" t="s">
        <v>282</v>
      </c>
      <c r="B70" s="175" t="s">
        <v>86</v>
      </c>
      <c r="C70" s="4" t="s">
        <v>260</v>
      </c>
      <c r="D70" s="132"/>
      <c r="E70" s="146"/>
      <c r="F70" s="146"/>
      <c r="G70" s="132"/>
      <c r="H70" s="133">
        <v>5400</v>
      </c>
      <c r="I70" s="133">
        <v>5400</v>
      </c>
      <c r="J70" s="133">
        <v>5400</v>
      </c>
      <c r="K70" s="2"/>
      <c r="L70" s="2"/>
      <c r="M70" s="2"/>
      <c r="N70" s="2"/>
    </row>
    <row r="71" spans="1:14" ht="15.75" x14ac:dyDescent="0.25">
      <c r="A71" s="259"/>
      <c r="B71" s="261"/>
      <c r="C71" s="132" t="s">
        <v>258</v>
      </c>
      <c r="D71" s="132"/>
      <c r="E71" s="146"/>
      <c r="F71" s="146"/>
      <c r="G71" s="132"/>
      <c r="H71" s="133"/>
      <c r="I71" s="133"/>
      <c r="J71" s="133"/>
      <c r="K71" s="2"/>
      <c r="L71" s="2"/>
      <c r="M71" s="2"/>
      <c r="N71" s="2"/>
    </row>
    <row r="72" spans="1:14" ht="15.75" customHeight="1" x14ac:dyDescent="0.25">
      <c r="A72" s="259"/>
      <c r="B72" s="261"/>
      <c r="C72" s="255" t="s">
        <v>66</v>
      </c>
      <c r="D72" s="132"/>
      <c r="E72" s="146"/>
      <c r="F72" s="146"/>
      <c r="G72" s="132"/>
      <c r="H72" s="133"/>
      <c r="I72" s="133"/>
      <c r="J72" s="133"/>
      <c r="K72" s="2"/>
      <c r="L72" s="2"/>
      <c r="M72" s="2"/>
      <c r="N72" s="2"/>
    </row>
    <row r="73" spans="1:14" ht="15.75" x14ac:dyDescent="0.25">
      <c r="A73" s="259"/>
      <c r="B73" s="261"/>
      <c r="C73" s="256"/>
      <c r="D73" s="132"/>
      <c r="E73" s="146"/>
      <c r="F73" s="146"/>
      <c r="G73" s="132"/>
      <c r="H73" s="133"/>
      <c r="I73" s="133"/>
      <c r="J73" s="133"/>
      <c r="K73" s="2"/>
      <c r="L73" s="2"/>
      <c r="M73" s="2"/>
      <c r="N73" s="2"/>
    </row>
    <row r="74" spans="1:14" ht="15.75" x14ac:dyDescent="0.25">
      <c r="A74" s="260"/>
      <c r="B74" s="176"/>
      <c r="C74" s="257"/>
      <c r="D74" s="131">
        <v>914</v>
      </c>
      <c r="E74" s="141" t="s">
        <v>59</v>
      </c>
      <c r="F74" s="146" t="s">
        <v>281</v>
      </c>
      <c r="G74" s="131">
        <v>540</v>
      </c>
      <c r="H74" s="133">
        <v>5400</v>
      </c>
      <c r="I74" s="133">
        <v>5400</v>
      </c>
      <c r="J74" s="133">
        <v>5400</v>
      </c>
      <c r="K74" s="2"/>
      <c r="L74" s="2"/>
      <c r="M74" s="2"/>
      <c r="N74" s="2"/>
    </row>
    <row r="75" spans="1:14" ht="15.75" x14ac:dyDescent="0.25">
      <c r="A75" s="258" t="s">
        <v>51</v>
      </c>
      <c r="B75" s="175" t="s">
        <v>88</v>
      </c>
      <c r="C75" s="138" t="s">
        <v>260</v>
      </c>
      <c r="D75" s="139"/>
      <c r="E75" s="272"/>
      <c r="F75" s="272"/>
      <c r="G75" s="139"/>
      <c r="H75" s="140">
        <v>9535.7999999999993</v>
      </c>
      <c r="I75" s="140">
        <v>9535.7999999999993</v>
      </c>
      <c r="J75" s="140">
        <v>9495.5</v>
      </c>
      <c r="K75" s="2"/>
      <c r="L75" s="2"/>
      <c r="M75" s="2"/>
      <c r="N75" s="2"/>
    </row>
    <row r="76" spans="1:14" ht="15.75" x14ac:dyDescent="0.25">
      <c r="A76" s="259"/>
      <c r="B76" s="261"/>
      <c r="C76" s="132" t="s">
        <v>258</v>
      </c>
      <c r="D76" s="132"/>
      <c r="E76" s="146"/>
      <c r="F76" s="146"/>
      <c r="G76" s="132"/>
      <c r="H76" s="133"/>
      <c r="I76" s="133"/>
      <c r="J76" s="133"/>
      <c r="K76" s="2"/>
      <c r="L76" s="2"/>
      <c r="M76" s="2"/>
      <c r="N76" s="2"/>
    </row>
    <row r="77" spans="1:14" ht="15.75" x14ac:dyDescent="0.25">
      <c r="A77" s="259"/>
      <c r="B77" s="261"/>
      <c r="C77" s="255" t="s">
        <v>66</v>
      </c>
      <c r="D77" s="132"/>
      <c r="E77" s="146"/>
      <c r="F77" s="146"/>
      <c r="G77" s="132"/>
      <c r="H77" s="133"/>
      <c r="I77" s="133"/>
      <c r="J77" s="133"/>
      <c r="K77" s="2"/>
      <c r="L77" s="2"/>
      <c r="M77" s="2"/>
      <c r="N77" s="2"/>
    </row>
    <row r="78" spans="1:14" ht="15.75" x14ac:dyDescent="0.25">
      <c r="A78" s="259"/>
      <c r="B78" s="261"/>
      <c r="C78" s="256"/>
      <c r="D78" s="132"/>
      <c r="E78" s="146"/>
      <c r="F78" s="146"/>
      <c r="G78" s="132"/>
      <c r="H78" s="133"/>
      <c r="I78" s="133"/>
      <c r="J78" s="133"/>
      <c r="K78" s="2"/>
      <c r="L78" s="2"/>
      <c r="M78" s="2"/>
      <c r="N78" s="2"/>
    </row>
    <row r="79" spans="1:14" ht="15.75" x14ac:dyDescent="0.25">
      <c r="A79" s="260"/>
      <c r="B79" s="176"/>
      <c r="C79" s="257"/>
      <c r="D79" s="132"/>
      <c r="E79" s="146"/>
      <c r="F79" s="146"/>
      <c r="G79" s="132"/>
      <c r="H79" s="133">
        <v>9535.7999999999993</v>
      </c>
      <c r="I79" s="133">
        <v>9535.7999999999993</v>
      </c>
      <c r="J79" s="133">
        <v>9495.5</v>
      </c>
      <c r="K79" s="2"/>
      <c r="L79" s="2"/>
      <c r="M79" s="2"/>
      <c r="N79" s="2"/>
    </row>
    <row r="80" spans="1:14" ht="15.75" customHeight="1" x14ac:dyDescent="0.25">
      <c r="A80" s="258" t="s">
        <v>283</v>
      </c>
      <c r="B80" s="175" t="s">
        <v>89</v>
      </c>
      <c r="C80" s="4" t="s">
        <v>260</v>
      </c>
      <c r="D80" s="132"/>
      <c r="E80" s="146"/>
      <c r="F80" s="146"/>
      <c r="G80" s="132"/>
      <c r="H80" s="133">
        <v>8768.2000000000007</v>
      </c>
      <c r="I80" s="133">
        <v>8768.2000000000007</v>
      </c>
      <c r="J80" s="133">
        <v>8728</v>
      </c>
      <c r="K80" s="2"/>
      <c r="L80" s="2"/>
      <c r="M80" s="2"/>
      <c r="N80" s="2"/>
    </row>
    <row r="81" spans="1:16" ht="15.75" x14ac:dyDescent="0.25">
      <c r="A81" s="259"/>
      <c r="B81" s="261"/>
      <c r="C81" s="132" t="s">
        <v>258</v>
      </c>
      <c r="D81" s="132"/>
      <c r="E81" s="146"/>
      <c r="F81" s="146"/>
      <c r="G81" s="132"/>
      <c r="H81" s="133"/>
      <c r="I81" s="133"/>
      <c r="J81" s="133"/>
      <c r="K81" s="2"/>
      <c r="L81" s="2"/>
      <c r="M81" s="2"/>
      <c r="N81" s="2"/>
    </row>
    <row r="82" spans="1:16" ht="15.75" customHeight="1" x14ac:dyDescent="0.25">
      <c r="A82" s="259"/>
      <c r="B82" s="261"/>
      <c r="C82" s="175" t="s">
        <v>66</v>
      </c>
      <c r="D82" s="131">
        <v>914</v>
      </c>
      <c r="E82" s="141" t="s">
        <v>90</v>
      </c>
      <c r="F82" s="141" t="s">
        <v>284</v>
      </c>
      <c r="G82" s="131">
        <v>121</v>
      </c>
      <c r="H82" s="133">
        <v>1177.7</v>
      </c>
      <c r="I82" s="133">
        <v>1177.7</v>
      </c>
      <c r="J82" s="133">
        <v>1177.5</v>
      </c>
      <c r="K82" s="2"/>
      <c r="L82" s="2"/>
      <c r="M82" s="2"/>
      <c r="N82" s="2"/>
      <c r="P82" s="284"/>
    </row>
    <row r="83" spans="1:16" ht="15.75" x14ac:dyDescent="0.25">
      <c r="A83" s="259"/>
      <c r="B83" s="261"/>
      <c r="C83" s="261"/>
      <c r="D83" s="131">
        <v>914</v>
      </c>
      <c r="E83" s="141" t="s">
        <v>90</v>
      </c>
      <c r="F83" s="141" t="s">
        <v>284</v>
      </c>
      <c r="G83" s="131">
        <v>129</v>
      </c>
      <c r="H83" s="133">
        <v>354.5</v>
      </c>
      <c r="I83" s="133">
        <v>354.5</v>
      </c>
      <c r="J83" s="133">
        <v>354.4</v>
      </c>
      <c r="K83" s="2"/>
      <c r="L83" s="2"/>
      <c r="M83" s="2"/>
      <c r="N83" s="2"/>
    </row>
    <row r="84" spans="1:16" ht="15.75" x14ac:dyDescent="0.25">
      <c r="A84" s="259"/>
      <c r="B84" s="261"/>
      <c r="C84" s="261"/>
      <c r="D84" s="130">
        <v>914</v>
      </c>
      <c r="E84" s="273" t="s">
        <v>91</v>
      </c>
      <c r="F84" s="273" t="s">
        <v>285</v>
      </c>
      <c r="G84" s="130">
        <v>121</v>
      </c>
      <c r="H84" s="133">
        <v>2941.6</v>
      </c>
      <c r="I84" s="133">
        <v>2941.6</v>
      </c>
      <c r="J84" s="133">
        <v>2940.4</v>
      </c>
      <c r="K84" s="2"/>
      <c r="L84" s="2"/>
      <c r="M84" s="2"/>
      <c r="N84" s="2"/>
    </row>
    <row r="85" spans="1:16" ht="15.75" x14ac:dyDescent="0.25">
      <c r="A85" s="259"/>
      <c r="B85" s="261"/>
      <c r="C85" s="261"/>
      <c r="D85" s="130">
        <v>914</v>
      </c>
      <c r="E85" s="273" t="s">
        <v>91</v>
      </c>
      <c r="F85" s="273" t="s">
        <v>285</v>
      </c>
      <c r="G85" s="130">
        <v>122</v>
      </c>
      <c r="H85" s="133">
        <v>19.899999999999999</v>
      </c>
      <c r="I85" s="133">
        <v>19.899999999999999</v>
      </c>
      <c r="J85" s="133">
        <v>19.8</v>
      </c>
      <c r="K85" s="2"/>
      <c r="L85" s="2"/>
      <c r="M85" s="2"/>
      <c r="N85" s="2"/>
    </row>
    <row r="86" spans="1:16" ht="15.75" x14ac:dyDescent="0.25">
      <c r="A86" s="259"/>
      <c r="B86" s="261"/>
      <c r="C86" s="261"/>
      <c r="D86" s="130">
        <v>914</v>
      </c>
      <c r="E86" s="273" t="s">
        <v>91</v>
      </c>
      <c r="F86" s="273" t="s">
        <v>285</v>
      </c>
      <c r="G86" s="130">
        <v>129</v>
      </c>
      <c r="H86" s="133">
        <v>882.1</v>
      </c>
      <c r="I86" s="133">
        <v>882.1</v>
      </c>
      <c r="J86" s="133">
        <v>882</v>
      </c>
      <c r="K86" s="2"/>
      <c r="L86" s="2"/>
      <c r="M86" s="2"/>
      <c r="N86" s="2"/>
    </row>
    <row r="87" spans="1:16" ht="15.75" x14ac:dyDescent="0.25">
      <c r="A87" s="259"/>
      <c r="B87" s="261"/>
      <c r="C87" s="261"/>
      <c r="D87" s="130">
        <v>914</v>
      </c>
      <c r="E87" s="273" t="s">
        <v>91</v>
      </c>
      <c r="F87" s="273" t="s">
        <v>285</v>
      </c>
      <c r="G87" s="130">
        <v>242</v>
      </c>
      <c r="H87" s="133">
        <v>307.5</v>
      </c>
      <c r="I87" s="133">
        <v>307.5</v>
      </c>
      <c r="J87" s="133">
        <v>299.5</v>
      </c>
      <c r="K87" s="2"/>
      <c r="L87" s="2"/>
      <c r="M87" s="2"/>
      <c r="N87" s="2"/>
    </row>
    <row r="88" spans="1:16" ht="15.75" x14ac:dyDescent="0.25">
      <c r="A88" s="259"/>
      <c r="B88" s="261"/>
      <c r="C88" s="261"/>
      <c r="D88" s="130">
        <v>914</v>
      </c>
      <c r="E88" s="273" t="s">
        <v>91</v>
      </c>
      <c r="F88" s="273" t="s">
        <v>285</v>
      </c>
      <c r="G88" s="130">
        <v>244</v>
      </c>
      <c r="H88" s="133">
        <v>1288.0999999999999</v>
      </c>
      <c r="I88" s="133">
        <v>1288.0999999999999</v>
      </c>
      <c r="J88" s="133">
        <v>1269.8</v>
      </c>
      <c r="K88" s="2"/>
      <c r="L88" s="2"/>
      <c r="M88" s="2"/>
      <c r="N88" s="2"/>
    </row>
    <row r="89" spans="1:16" ht="15.75" x14ac:dyDescent="0.25">
      <c r="A89" s="259"/>
      <c r="B89" s="261"/>
      <c r="C89" s="261"/>
      <c r="D89" s="130">
        <v>914</v>
      </c>
      <c r="E89" s="273" t="s">
        <v>91</v>
      </c>
      <c r="F89" s="273" t="s">
        <v>285</v>
      </c>
      <c r="G89" s="130">
        <v>247</v>
      </c>
      <c r="H89" s="133">
        <v>193.7</v>
      </c>
      <c r="I89" s="133">
        <v>193.7</v>
      </c>
      <c r="J89" s="133">
        <v>187.6</v>
      </c>
      <c r="K89" s="2"/>
      <c r="L89" s="2"/>
      <c r="M89" s="2"/>
      <c r="N89" s="2"/>
    </row>
    <row r="90" spans="1:16" ht="15.75" x14ac:dyDescent="0.25">
      <c r="A90" s="259"/>
      <c r="B90" s="261"/>
      <c r="C90" s="261"/>
      <c r="D90" s="130">
        <v>914</v>
      </c>
      <c r="E90" s="273" t="s">
        <v>91</v>
      </c>
      <c r="F90" s="273" t="s">
        <v>285</v>
      </c>
      <c r="G90" s="130">
        <v>852</v>
      </c>
      <c r="H90" s="133">
        <v>1.2</v>
      </c>
      <c r="I90" s="133">
        <v>1.2</v>
      </c>
      <c r="J90" s="133">
        <v>1.2</v>
      </c>
      <c r="K90" s="2"/>
      <c r="L90" s="2"/>
      <c r="M90" s="2"/>
      <c r="N90" s="2"/>
    </row>
    <row r="91" spans="1:16" ht="15.75" x14ac:dyDescent="0.25">
      <c r="A91" s="259"/>
      <c r="B91" s="261"/>
      <c r="C91" s="261"/>
      <c r="D91" s="130">
        <v>914</v>
      </c>
      <c r="E91" s="273" t="s">
        <v>91</v>
      </c>
      <c r="F91" s="273" t="s">
        <v>285</v>
      </c>
      <c r="G91" s="130">
        <v>853</v>
      </c>
      <c r="H91" s="133">
        <v>1</v>
      </c>
      <c r="I91" s="133">
        <v>1</v>
      </c>
      <c r="J91" s="133">
        <v>1</v>
      </c>
      <c r="K91" s="2"/>
      <c r="L91" s="2"/>
      <c r="M91" s="2"/>
      <c r="N91" s="2"/>
    </row>
    <row r="92" spans="1:16" ht="15.75" x14ac:dyDescent="0.25">
      <c r="A92" s="259"/>
      <c r="B92" s="261"/>
      <c r="C92" s="261"/>
      <c r="D92" s="131">
        <v>914</v>
      </c>
      <c r="E92" s="141" t="s">
        <v>58</v>
      </c>
      <c r="F92" s="141" t="s">
        <v>286</v>
      </c>
      <c r="G92" s="131">
        <v>244</v>
      </c>
      <c r="H92" s="133">
        <v>567.1</v>
      </c>
      <c r="I92" s="133">
        <v>567.1</v>
      </c>
      <c r="J92" s="133">
        <v>561.20000000000005</v>
      </c>
      <c r="K92" s="2"/>
      <c r="L92" s="2"/>
      <c r="M92" s="2"/>
      <c r="N92" s="2"/>
    </row>
    <row r="93" spans="1:16" ht="15.75" x14ac:dyDescent="0.25">
      <c r="A93" s="259"/>
      <c r="B93" s="261"/>
      <c r="C93" s="261"/>
      <c r="D93" s="131">
        <v>914</v>
      </c>
      <c r="E93" s="141" t="s">
        <v>58</v>
      </c>
      <c r="F93" s="141" t="s">
        <v>286</v>
      </c>
      <c r="G93" s="131">
        <v>540</v>
      </c>
      <c r="H93" s="133">
        <v>1026.2</v>
      </c>
      <c r="I93" s="133">
        <v>1026.2</v>
      </c>
      <c r="J93" s="133">
        <v>1026.2</v>
      </c>
      <c r="K93" s="2"/>
      <c r="L93" s="2"/>
      <c r="M93" s="2"/>
      <c r="N93" s="2"/>
    </row>
    <row r="94" spans="1:16" ht="15.75" x14ac:dyDescent="0.25">
      <c r="A94" s="260"/>
      <c r="B94" s="176"/>
      <c r="C94" s="176"/>
      <c r="D94" s="131">
        <v>914</v>
      </c>
      <c r="E94" s="141" t="s">
        <v>58</v>
      </c>
      <c r="F94" s="141" t="s">
        <v>286</v>
      </c>
      <c r="G94" s="131">
        <v>853</v>
      </c>
      <c r="H94" s="133">
        <v>7.6</v>
      </c>
      <c r="I94" s="133">
        <v>7.6</v>
      </c>
      <c r="J94" s="133">
        <v>7.4</v>
      </c>
      <c r="K94" s="2"/>
      <c r="L94" s="2"/>
      <c r="M94" s="2"/>
      <c r="N94" s="2"/>
    </row>
    <row r="95" spans="1:16" ht="15.75" x14ac:dyDescent="0.25">
      <c r="A95" s="258" t="s">
        <v>287</v>
      </c>
      <c r="B95" s="175" t="s">
        <v>93</v>
      </c>
      <c r="C95" s="4" t="s">
        <v>260</v>
      </c>
      <c r="D95" s="132"/>
      <c r="E95" s="132"/>
      <c r="F95" s="132"/>
      <c r="G95" s="132"/>
      <c r="H95" s="133">
        <v>767.6</v>
      </c>
      <c r="I95" s="133">
        <v>767.6</v>
      </c>
      <c r="J95" s="133">
        <v>767.5</v>
      </c>
      <c r="K95" s="2"/>
      <c r="L95" s="2"/>
      <c r="M95" s="2"/>
      <c r="N95" s="2"/>
    </row>
    <row r="96" spans="1:16" ht="15.75" x14ac:dyDescent="0.25">
      <c r="A96" s="259"/>
      <c r="B96" s="261"/>
      <c r="C96" s="132" t="s">
        <v>258</v>
      </c>
      <c r="D96" s="132"/>
      <c r="E96" s="132"/>
      <c r="F96" s="132"/>
      <c r="G96" s="132"/>
      <c r="H96" s="133"/>
      <c r="I96" s="133"/>
      <c r="J96" s="133"/>
      <c r="K96" s="2"/>
      <c r="L96" s="2"/>
      <c r="M96" s="2"/>
      <c r="N96" s="2"/>
    </row>
    <row r="97" spans="1:14" ht="15.75" customHeight="1" x14ac:dyDescent="0.25">
      <c r="A97" s="259"/>
      <c r="B97" s="261"/>
      <c r="C97" s="175" t="s">
        <v>66</v>
      </c>
      <c r="D97" s="131">
        <v>914</v>
      </c>
      <c r="E97" s="141" t="s">
        <v>94</v>
      </c>
      <c r="F97" s="141" t="s">
        <v>288</v>
      </c>
      <c r="G97" s="131">
        <v>121</v>
      </c>
      <c r="H97" s="133">
        <v>236.1</v>
      </c>
      <c r="I97" s="133">
        <v>236.1</v>
      </c>
      <c r="J97" s="133">
        <v>236.1</v>
      </c>
      <c r="K97" s="2"/>
      <c r="L97" s="2"/>
      <c r="M97" s="2"/>
      <c r="N97" s="2"/>
    </row>
    <row r="98" spans="1:14" ht="15.75" x14ac:dyDescent="0.25">
      <c r="A98" s="259"/>
      <c r="B98" s="261"/>
      <c r="C98" s="261"/>
      <c r="D98" s="131">
        <v>914</v>
      </c>
      <c r="E98" s="141" t="s">
        <v>94</v>
      </c>
      <c r="F98" s="141" t="s">
        <v>288</v>
      </c>
      <c r="G98" s="131">
        <v>129</v>
      </c>
      <c r="H98" s="133">
        <v>71.3</v>
      </c>
      <c r="I98" s="133">
        <v>71.3</v>
      </c>
      <c r="J98" s="133">
        <v>71.3</v>
      </c>
      <c r="K98" s="2"/>
      <c r="L98" s="2"/>
      <c r="M98" s="2"/>
      <c r="N98" s="2"/>
    </row>
    <row r="99" spans="1:14" ht="15.75" x14ac:dyDescent="0.25">
      <c r="A99" s="259"/>
      <c r="B99" s="261"/>
      <c r="C99" s="261"/>
      <c r="D99" s="131">
        <v>914</v>
      </c>
      <c r="E99" s="141" t="s">
        <v>94</v>
      </c>
      <c r="F99" s="141" t="s">
        <v>288</v>
      </c>
      <c r="G99" s="131">
        <v>242</v>
      </c>
      <c r="H99" s="133">
        <v>20.9</v>
      </c>
      <c r="I99" s="133">
        <v>20.9</v>
      </c>
      <c r="J99" s="133">
        <v>20.9</v>
      </c>
      <c r="K99" s="2"/>
      <c r="L99" s="2"/>
      <c r="M99" s="2"/>
      <c r="N99" s="2"/>
    </row>
    <row r="100" spans="1:14" ht="15.75" x14ac:dyDescent="0.25">
      <c r="A100" s="259"/>
      <c r="B100" s="261"/>
      <c r="C100" s="261"/>
      <c r="D100" s="131">
        <v>914</v>
      </c>
      <c r="E100" s="141" t="s">
        <v>94</v>
      </c>
      <c r="F100" s="141" t="s">
        <v>288</v>
      </c>
      <c r="G100" s="131">
        <v>244</v>
      </c>
      <c r="H100" s="133">
        <v>12.2</v>
      </c>
      <c r="I100" s="133">
        <v>12.2</v>
      </c>
      <c r="J100" s="133">
        <v>12.2</v>
      </c>
      <c r="K100" s="2"/>
      <c r="L100" s="2"/>
      <c r="M100" s="2"/>
      <c r="N100" s="2"/>
    </row>
    <row r="101" spans="1:14" ht="15.75" x14ac:dyDescent="0.25">
      <c r="A101" s="259"/>
      <c r="B101" s="261"/>
      <c r="C101" s="261"/>
      <c r="D101" s="131">
        <v>914</v>
      </c>
      <c r="E101" s="141" t="s">
        <v>60</v>
      </c>
      <c r="F101" s="141" t="s">
        <v>289</v>
      </c>
      <c r="G101" s="131">
        <v>312</v>
      </c>
      <c r="H101" s="133">
        <v>195.3</v>
      </c>
      <c r="I101" s="133">
        <v>195.3</v>
      </c>
      <c r="J101" s="133">
        <v>195.2</v>
      </c>
      <c r="K101" s="2"/>
      <c r="L101" s="2"/>
      <c r="M101" s="2"/>
      <c r="N101" s="2"/>
    </row>
    <row r="102" spans="1:14" ht="15.75" x14ac:dyDescent="0.25">
      <c r="A102" s="259"/>
      <c r="B102" s="261"/>
      <c r="C102" s="261"/>
      <c r="D102" s="131">
        <v>914</v>
      </c>
      <c r="E102" s="141" t="s">
        <v>96</v>
      </c>
      <c r="F102" s="141" t="s">
        <v>290</v>
      </c>
      <c r="G102" s="131">
        <v>244</v>
      </c>
      <c r="H102" s="133">
        <v>4</v>
      </c>
      <c r="I102" s="133">
        <v>4</v>
      </c>
      <c r="J102" s="133">
        <v>4</v>
      </c>
      <c r="K102" s="2"/>
      <c r="L102" s="2"/>
      <c r="M102" s="2"/>
      <c r="N102" s="2"/>
    </row>
    <row r="103" spans="1:14" ht="15.75" x14ac:dyDescent="0.25">
      <c r="A103" s="260"/>
      <c r="B103" s="176"/>
      <c r="C103" s="176"/>
      <c r="D103" s="131">
        <v>914</v>
      </c>
      <c r="E103" s="141" t="s">
        <v>229</v>
      </c>
      <c r="F103" s="141" t="s">
        <v>291</v>
      </c>
      <c r="G103" s="131">
        <v>244</v>
      </c>
      <c r="H103" s="133">
        <v>227.8</v>
      </c>
      <c r="I103" s="133">
        <v>227.8</v>
      </c>
      <c r="J103" s="133">
        <v>227.8</v>
      </c>
      <c r="K103" s="2"/>
      <c r="L103" s="2"/>
      <c r="M103" s="2"/>
      <c r="N103" s="2"/>
    </row>
    <row r="104" spans="1:14" ht="15.75" x14ac:dyDescent="0.25">
      <c r="A104" s="258" t="s">
        <v>53</v>
      </c>
      <c r="B104" s="175" t="s">
        <v>292</v>
      </c>
      <c r="C104" s="138" t="s">
        <v>260</v>
      </c>
      <c r="D104" s="132"/>
      <c r="E104" s="146"/>
      <c r="F104" s="146"/>
      <c r="G104" s="132"/>
      <c r="H104" s="140">
        <v>789.9</v>
      </c>
      <c r="I104" s="140">
        <v>787.9</v>
      </c>
      <c r="J104" s="140">
        <v>789.6</v>
      </c>
      <c r="K104" s="2"/>
      <c r="L104" s="2"/>
      <c r="M104" s="2"/>
      <c r="N104" s="2"/>
    </row>
    <row r="105" spans="1:14" ht="15.75" x14ac:dyDescent="0.25">
      <c r="A105" s="259"/>
      <c r="B105" s="261"/>
      <c r="C105" s="132" t="s">
        <v>258</v>
      </c>
      <c r="D105" s="132"/>
      <c r="E105" s="146"/>
      <c r="F105" s="146"/>
      <c r="G105" s="132"/>
      <c r="H105" s="133"/>
      <c r="I105" s="133"/>
      <c r="J105" s="133"/>
      <c r="K105" s="2"/>
      <c r="L105" s="2"/>
      <c r="M105" s="2"/>
      <c r="N105" s="2"/>
    </row>
    <row r="106" spans="1:14" ht="15.75" customHeight="1" x14ac:dyDescent="0.25">
      <c r="A106" s="259"/>
      <c r="B106" s="261"/>
      <c r="C106" s="255" t="s">
        <v>66</v>
      </c>
      <c r="D106" s="132"/>
      <c r="E106" s="146"/>
      <c r="F106" s="146"/>
      <c r="G106" s="132"/>
      <c r="H106" s="132"/>
      <c r="I106" s="132"/>
      <c r="J106" s="132"/>
      <c r="K106" s="2"/>
      <c r="L106" s="2"/>
      <c r="M106" s="2"/>
      <c r="N106" s="2"/>
    </row>
    <row r="107" spans="1:14" ht="15.75" x14ac:dyDescent="0.25">
      <c r="A107" s="259"/>
      <c r="B107" s="261"/>
      <c r="C107" s="256"/>
      <c r="D107" s="132"/>
      <c r="E107" s="146"/>
      <c r="F107" s="146"/>
      <c r="G107" s="132"/>
      <c r="H107" s="132"/>
      <c r="I107" s="132"/>
      <c r="J107" s="132"/>
      <c r="K107" s="2"/>
      <c r="L107" s="2"/>
      <c r="M107" s="2"/>
      <c r="N107" s="2"/>
    </row>
    <row r="108" spans="1:14" ht="15.75" x14ac:dyDescent="0.25">
      <c r="A108" s="260"/>
      <c r="B108" s="176"/>
      <c r="C108" s="257"/>
      <c r="D108" s="132"/>
      <c r="E108" s="146"/>
      <c r="F108" s="146"/>
      <c r="G108" s="132"/>
      <c r="H108" s="133">
        <v>789.9</v>
      </c>
      <c r="I108" s="133">
        <v>787.9</v>
      </c>
      <c r="J108" s="133">
        <v>789.6</v>
      </c>
      <c r="K108" s="2"/>
      <c r="L108" s="2"/>
      <c r="M108" s="2"/>
      <c r="N108" s="2"/>
    </row>
    <row r="109" spans="1:14" ht="15" customHeight="1" x14ac:dyDescent="0.25">
      <c r="A109" s="258" t="s">
        <v>294</v>
      </c>
      <c r="B109" s="175" t="s">
        <v>99</v>
      </c>
      <c r="C109" s="4" t="s">
        <v>260</v>
      </c>
      <c r="D109" s="274"/>
      <c r="E109" s="275"/>
      <c r="F109" s="275"/>
      <c r="G109" s="274"/>
      <c r="H109" s="133">
        <v>69.7</v>
      </c>
      <c r="I109" s="133">
        <v>69.7</v>
      </c>
      <c r="J109" s="133">
        <v>67.599999999999994</v>
      </c>
    </row>
    <row r="110" spans="1:14" x14ac:dyDescent="0.25">
      <c r="A110" s="259"/>
      <c r="B110" s="261"/>
      <c r="C110" s="132" t="s">
        <v>258</v>
      </c>
      <c r="D110" s="274"/>
      <c r="E110" s="275"/>
      <c r="F110" s="275"/>
      <c r="G110" s="274"/>
      <c r="H110" s="133"/>
      <c r="I110" s="133"/>
      <c r="J110" s="133"/>
    </row>
    <row r="111" spans="1:14" x14ac:dyDescent="0.25">
      <c r="A111" s="259"/>
      <c r="B111" s="261"/>
      <c r="C111" s="255" t="s">
        <v>66</v>
      </c>
      <c r="D111" s="274"/>
      <c r="E111" s="275"/>
      <c r="F111" s="275"/>
      <c r="G111" s="274"/>
      <c r="H111" s="133"/>
      <c r="I111" s="133"/>
      <c r="J111" s="133"/>
    </row>
    <row r="112" spans="1:14" x14ac:dyDescent="0.25">
      <c r="A112" s="259"/>
      <c r="B112" s="261"/>
      <c r="C112" s="256"/>
      <c r="D112" s="274"/>
      <c r="E112" s="275"/>
      <c r="F112" s="275"/>
      <c r="G112" s="274"/>
      <c r="H112" s="133"/>
      <c r="I112" s="133"/>
      <c r="J112" s="133"/>
    </row>
    <row r="113" spans="1:10" x14ac:dyDescent="0.25">
      <c r="A113" s="259"/>
      <c r="B113" s="176"/>
      <c r="C113" s="257"/>
      <c r="D113" s="131">
        <v>914</v>
      </c>
      <c r="E113" s="131" t="s">
        <v>95</v>
      </c>
      <c r="F113" s="131" t="s">
        <v>293</v>
      </c>
      <c r="G113" s="131">
        <v>244</v>
      </c>
      <c r="H113" s="279">
        <v>69.7</v>
      </c>
      <c r="I113" s="279">
        <v>69.7</v>
      </c>
      <c r="J113" s="279">
        <v>67.599999999999994</v>
      </c>
    </row>
    <row r="114" spans="1:10" ht="15" customHeight="1" x14ac:dyDescent="0.25">
      <c r="A114" s="258" t="s">
        <v>295</v>
      </c>
      <c r="B114" s="175" t="s">
        <v>100</v>
      </c>
      <c r="C114" s="4" t="s">
        <v>260</v>
      </c>
      <c r="D114" s="131"/>
      <c r="E114" s="131"/>
      <c r="F114" s="131"/>
      <c r="G114" s="131"/>
      <c r="H114" s="279">
        <v>600.9</v>
      </c>
      <c r="I114" s="279">
        <v>600.9</v>
      </c>
      <c r="J114" s="279">
        <v>600.79999999999995</v>
      </c>
    </row>
    <row r="115" spans="1:10" x14ac:dyDescent="0.25">
      <c r="A115" s="259"/>
      <c r="B115" s="261"/>
      <c r="C115" s="132" t="s">
        <v>258</v>
      </c>
      <c r="D115" s="131"/>
      <c r="E115" s="131"/>
      <c r="F115" s="131"/>
      <c r="G115" s="131"/>
      <c r="H115" s="131"/>
      <c r="I115" s="131"/>
      <c r="J115" s="131"/>
    </row>
    <row r="116" spans="1:10" x14ac:dyDescent="0.25">
      <c r="A116" s="259"/>
      <c r="B116" s="261"/>
      <c r="C116" s="255" t="s">
        <v>66</v>
      </c>
      <c r="D116" s="131"/>
      <c r="E116" s="131"/>
      <c r="F116" s="131"/>
      <c r="G116" s="131"/>
      <c r="H116" s="131"/>
      <c r="I116" s="131"/>
      <c r="J116" s="131"/>
    </row>
    <row r="117" spans="1:10" x14ac:dyDescent="0.25">
      <c r="A117" s="259"/>
      <c r="B117" s="261"/>
      <c r="C117" s="256"/>
      <c r="D117" s="131"/>
      <c r="E117" s="131"/>
      <c r="F117" s="131"/>
      <c r="G117" s="131"/>
      <c r="H117" s="131"/>
      <c r="I117" s="131"/>
      <c r="J117" s="131"/>
    </row>
    <row r="118" spans="1:10" x14ac:dyDescent="0.25">
      <c r="A118" s="259"/>
      <c r="B118" s="176"/>
      <c r="C118" s="257"/>
      <c r="D118" s="131">
        <v>914</v>
      </c>
      <c r="E118" s="131" t="s">
        <v>95</v>
      </c>
      <c r="F118" s="131">
        <v>140271430</v>
      </c>
      <c r="G118" s="131">
        <v>244</v>
      </c>
      <c r="H118" s="279">
        <v>600.9</v>
      </c>
      <c r="I118" s="279">
        <v>600.9</v>
      </c>
      <c r="J118" s="279">
        <v>600.79999999999995</v>
      </c>
    </row>
    <row r="119" spans="1:10" ht="15" customHeight="1" x14ac:dyDescent="0.25">
      <c r="A119" s="258" t="s">
        <v>297</v>
      </c>
      <c r="B119" s="175" t="s">
        <v>101</v>
      </c>
      <c r="C119" s="4" t="s">
        <v>260</v>
      </c>
      <c r="D119" s="131"/>
      <c r="E119" s="131"/>
      <c r="F119" s="131"/>
      <c r="G119" s="131"/>
      <c r="H119" s="279">
        <v>119.3</v>
      </c>
      <c r="I119" s="279">
        <v>119.3</v>
      </c>
      <c r="J119" s="279">
        <v>119.2</v>
      </c>
    </row>
    <row r="120" spans="1:10" x14ac:dyDescent="0.25">
      <c r="A120" s="259"/>
      <c r="B120" s="261"/>
      <c r="C120" s="132" t="s">
        <v>258</v>
      </c>
      <c r="D120" s="131"/>
      <c r="E120" s="131"/>
      <c r="F120" s="131"/>
      <c r="G120" s="131"/>
      <c r="H120" s="279"/>
      <c r="I120" s="279"/>
      <c r="J120" s="279"/>
    </row>
    <row r="121" spans="1:10" ht="15" customHeight="1" x14ac:dyDescent="0.25">
      <c r="A121" s="259"/>
      <c r="B121" s="261"/>
      <c r="C121" s="255" t="s">
        <v>66</v>
      </c>
      <c r="D121" s="131"/>
      <c r="E121" s="131"/>
      <c r="F121" s="131"/>
      <c r="G121" s="131"/>
      <c r="H121" s="279"/>
      <c r="I121" s="279"/>
      <c r="J121" s="279"/>
    </row>
    <row r="122" spans="1:10" x14ac:dyDescent="0.25">
      <c r="A122" s="259"/>
      <c r="B122" s="261"/>
      <c r="C122" s="256"/>
      <c r="D122" s="131"/>
      <c r="E122" s="131"/>
      <c r="F122" s="131"/>
      <c r="G122" s="131"/>
      <c r="H122" s="279"/>
      <c r="I122" s="279"/>
      <c r="J122" s="279"/>
    </row>
    <row r="123" spans="1:10" x14ac:dyDescent="0.25">
      <c r="A123" s="259"/>
      <c r="B123" s="261"/>
      <c r="C123" s="256"/>
      <c r="D123" s="131"/>
      <c r="E123" s="131"/>
      <c r="F123" s="131"/>
      <c r="G123" s="131"/>
      <c r="H123" s="279"/>
      <c r="I123" s="279"/>
      <c r="J123" s="279"/>
    </row>
    <row r="124" spans="1:10" x14ac:dyDescent="0.25">
      <c r="A124" s="260"/>
      <c r="B124" s="176"/>
      <c r="C124" s="257"/>
      <c r="D124" s="131">
        <v>914</v>
      </c>
      <c r="E124" s="141" t="s">
        <v>95</v>
      </c>
      <c r="F124" s="131" t="s">
        <v>296</v>
      </c>
      <c r="G124" s="131">
        <v>244</v>
      </c>
      <c r="H124" s="279">
        <v>119.3</v>
      </c>
      <c r="I124" s="279">
        <v>119.3</v>
      </c>
      <c r="J124" s="279">
        <v>119.2</v>
      </c>
    </row>
    <row r="125" spans="1:10" x14ac:dyDescent="0.25">
      <c r="A125" s="258" t="s">
        <v>298</v>
      </c>
      <c r="B125" s="175" t="s">
        <v>102</v>
      </c>
      <c r="C125" s="4" t="s">
        <v>260</v>
      </c>
      <c r="D125" s="131"/>
      <c r="E125" s="131"/>
      <c r="F125" s="131"/>
      <c r="G125" s="131"/>
      <c r="H125" s="280">
        <v>0</v>
      </c>
      <c r="I125" s="280">
        <v>0</v>
      </c>
      <c r="J125" s="280">
        <v>0</v>
      </c>
    </row>
    <row r="126" spans="1:10" x14ac:dyDescent="0.25">
      <c r="A126" s="259"/>
      <c r="B126" s="261"/>
      <c r="C126" s="132" t="s">
        <v>258</v>
      </c>
      <c r="D126" s="131"/>
      <c r="E126" s="131"/>
      <c r="F126" s="131"/>
      <c r="G126" s="131"/>
      <c r="H126" s="131"/>
      <c r="I126" s="131"/>
      <c r="J126" s="131"/>
    </row>
    <row r="127" spans="1:10" ht="15" customHeight="1" x14ac:dyDescent="0.25">
      <c r="A127" s="259"/>
      <c r="B127" s="261"/>
      <c r="C127" s="255" t="s">
        <v>66</v>
      </c>
      <c r="D127" s="131"/>
      <c r="E127" s="131"/>
      <c r="F127" s="131"/>
      <c r="G127" s="131"/>
      <c r="H127" s="131"/>
      <c r="I127" s="131"/>
      <c r="J127" s="131"/>
    </row>
    <row r="128" spans="1:10" x14ac:dyDescent="0.25">
      <c r="A128" s="259"/>
      <c r="B128" s="261"/>
      <c r="C128" s="256"/>
      <c r="D128" s="131"/>
      <c r="E128" s="131"/>
      <c r="F128" s="131"/>
      <c r="G128" s="131"/>
      <c r="H128" s="131"/>
      <c r="I128" s="131"/>
      <c r="J128" s="131"/>
    </row>
    <row r="129" spans="1:14" x14ac:dyDescent="0.25">
      <c r="A129" s="259"/>
      <c r="B129" s="261"/>
      <c r="C129" s="257"/>
      <c r="D129" s="131"/>
      <c r="E129" s="131"/>
      <c r="F129" s="131"/>
      <c r="G129" s="131"/>
      <c r="H129" s="280">
        <v>0</v>
      </c>
      <c r="I129" s="280">
        <v>0</v>
      </c>
      <c r="J129" s="280">
        <v>0</v>
      </c>
    </row>
    <row r="130" spans="1:14" ht="15" customHeight="1" x14ac:dyDescent="0.25">
      <c r="A130" s="258" t="s">
        <v>103</v>
      </c>
      <c r="B130" s="175" t="s">
        <v>139</v>
      </c>
      <c r="C130" s="138" t="s">
        <v>260</v>
      </c>
      <c r="D130" s="281"/>
      <c r="E130" s="281"/>
      <c r="F130" s="281"/>
      <c r="G130" s="281"/>
      <c r="H130" s="282">
        <v>50</v>
      </c>
      <c r="I130" s="282">
        <v>50</v>
      </c>
      <c r="J130" s="282">
        <v>48.3</v>
      </c>
      <c r="N130" s="276"/>
    </row>
    <row r="131" spans="1:14" x14ac:dyDescent="0.25">
      <c r="A131" s="259"/>
      <c r="B131" s="261"/>
      <c r="C131" s="132" t="s">
        <v>258</v>
      </c>
      <c r="D131" s="131"/>
      <c r="E131" s="131"/>
      <c r="F131" s="131"/>
      <c r="G131" s="131"/>
      <c r="H131" s="131"/>
      <c r="I131" s="131"/>
      <c r="J131" s="131"/>
      <c r="N131" s="277"/>
    </row>
    <row r="132" spans="1:14" ht="15" customHeight="1" x14ac:dyDescent="0.25">
      <c r="A132" s="259"/>
      <c r="B132" s="261"/>
      <c r="C132" s="255" t="s">
        <v>66</v>
      </c>
      <c r="D132" s="131"/>
      <c r="E132" s="131"/>
      <c r="F132" s="131"/>
      <c r="G132" s="131"/>
      <c r="H132" s="131"/>
      <c r="I132" s="131"/>
      <c r="J132" s="131"/>
      <c r="N132" s="277"/>
    </row>
    <row r="133" spans="1:14" x14ac:dyDescent="0.25">
      <c r="A133" s="259"/>
      <c r="B133" s="261"/>
      <c r="C133" s="256"/>
      <c r="D133" s="131"/>
      <c r="E133" s="131"/>
      <c r="F133" s="131"/>
      <c r="G133" s="131"/>
      <c r="H133" s="131"/>
      <c r="I133" s="131"/>
      <c r="J133" s="131"/>
      <c r="N133" s="277"/>
    </row>
    <row r="134" spans="1:14" x14ac:dyDescent="0.25">
      <c r="A134" s="259"/>
      <c r="B134" s="261"/>
      <c r="C134" s="256"/>
      <c r="D134" s="131"/>
      <c r="E134" s="131"/>
      <c r="F134" s="131"/>
      <c r="G134" s="131"/>
      <c r="H134" s="280"/>
      <c r="I134" s="280"/>
      <c r="J134" s="280"/>
      <c r="K134" s="283"/>
      <c r="N134" s="278"/>
    </row>
    <row r="135" spans="1:14" x14ac:dyDescent="0.25">
      <c r="A135" s="259"/>
      <c r="B135" s="261"/>
      <c r="C135" s="256"/>
      <c r="D135" s="131"/>
      <c r="E135" s="131"/>
      <c r="F135" s="131"/>
      <c r="G135" s="131"/>
      <c r="H135" s="131"/>
      <c r="I135" s="131"/>
      <c r="J135" s="131"/>
    </row>
    <row r="136" spans="1:14" x14ac:dyDescent="0.25">
      <c r="A136" s="260"/>
      <c r="B136" s="176"/>
      <c r="C136" s="257"/>
      <c r="D136" s="131"/>
      <c r="E136" s="141"/>
      <c r="F136" s="131"/>
      <c r="G136" s="131"/>
      <c r="H136" s="280">
        <v>50</v>
      </c>
      <c r="I136" s="280">
        <v>50</v>
      </c>
      <c r="J136" s="280">
        <v>48.3</v>
      </c>
    </row>
    <row r="137" spans="1:14" x14ac:dyDescent="0.25">
      <c r="A137" s="258" t="s">
        <v>299</v>
      </c>
      <c r="B137" s="175" t="s">
        <v>106</v>
      </c>
      <c r="C137" s="4" t="s">
        <v>260</v>
      </c>
      <c r="D137" s="131"/>
      <c r="E137" s="131"/>
      <c r="F137" s="131"/>
      <c r="G137" s="131"/>
      <c r="H137" s="280">
        <v>50</v>
      </c>
      <c r="I137" s="280">
        <v>50</v>
      </c>
      <c r="J137" s="280">
        <v>48.3</v>
      </c>
    </row>
    <row r="138" spans="1:14" x14ac:dyDescent="0.25">
      <c r="A138" s="259"/>
      <c r="B138" s="261"/>
      <c r="C138" s="132" t="s">
        <v>258</v>
      </c>
      <c r="D138" s="131"/>
      <c r="E138" s="131"/>
      <c r="F138" s="131"/>
      <c r="G138" s="131"/>
      <c r="H138" s="131"/>
      <c r="I138" s="131"/>
      <c r="J138" s="131"/>
    </row>
    <row r="139" spans="1:14" x14ac:dyDescent="0.25">
      <c r="A139" s="259"/>
      <c r="B139" s="261"/>
      <c r="C139" s="255" t="s">
        <v>66</v>
      </c>
      <c r="D139" s="131"/>
      <c r="E139" s="131"/>
      <c r="F139" s="131"/>
      <c r="G139" s="131"/>
      <c r="H139" s="131"/>
      <c r="I139" s="131"/>
      <c r="J139" s="131"/>
    </row>
    <row r="140" spans="1:14" x14ac:dyDescent="0.25">
      <c r="A140" s="259"/>
      <c r="B140" s="261"/>
      <c r="C140" s="256"/>
      <c r="D140" s="131"/>
      <c r="E140" s="131"/>
      <c r="F140" s="131"/>
      <c r="G140" s="131"/>
      <c r="H140" s="131"/>
      <c r="I140" s="131"/>
      <c r="J140" s="131"/>
    </row>
    <row r="141" spans="1:14" x14ac:dyDescent="0.25">
      <c r="A141" s="259"/>
      <c r="B141" s="261"/>
      <c r="C141" s="257"/>
      <c r="D141" s="131">
        <v>914</v>
      </c>
      <c r="E141" s="141" t="s">
        <v>68</v>
      </c>
      <c r="F141" s="141" t="s">
        <v>300</v>
      </c>
      <c r="G141" s="131">
        <v>244</v>
      </c>
      <c r="H141" s="280">
        <v>50</v>
      </c>
      <c r="I141" s="280">
        <v>50</v>
      </c>
      <c r="J141" s="280">
        <v>48.3</v>
      </c>
    </row>
    <row r="142" spans="1:14" ht="15" customHeight="1" x14ac:dyDescent="0.25">
      <c r="A142" s="258" t="s">
        <v>301</v>
      </c>
      <c r="B142" s="175" t="s">
        <v>108</v>
      </c>
      <c r="C142" s="4" t="s">
        <v>260</v>
      </c>
      <c r="D142" s="131"/>
      <c r="E142" s="131"/>
      <c r="F142" s="131"/>
      <c r="G142" s="131"/>
      <c r="H142" s="280">
        <v>0</v>
      </c>
      <c r="I142" s="280">
        <v>0</v>
      </c>
      <c r="J142" s="280">
        <v>0</v>
      </c>
    </row>
    <row r="143" spans="1:14" x14ac:dyDescent="0.25">
      <c r="A143" s="259"/>
      <c r="B143" s="261"/>
      <c r="C143" s="132" t="s">
        <v>258</v>
      </c>
      <c r="D143" s="274"/>
      <c r="E143" s="274"/>
      <c r="F143" s="274"/>
      <c r="G143" s="274"/>
      <c r="H143" s="274"/>
      <c r="I143" s="274"/>
      <c r="J143" s="274"/>
    </row>
    <row r="144" spans="1:14" x14ac:dyDescent="0.25">
      <c r="A144" s="259"/>
      <c r="B144" s="261"/>
      <c r="C144" s="255" t="s">
        <v>66</v>
      </c>
      <c r="D144" s="274"/>
      <c r="E144" s="274"/>
      <c r="F144" s="274"/>
      <c r="G144" s="274"/>
      <c r="H144" s="274"/>
      <c r="I144" s="274"/>
      <c r="J144" s="274"/>
    </row>
    <row r="145" spans="1:10" x14ac:dyDescent="0.25">
      <c r="A145" s="259"/>
      <c r="B145" s="261"/>
      <c r="C145" s="256"/>
      <c r="D145" s="274"/>
      <c r="E145" s="274"/>
      <c r="F145" s="274"/>
      <c r="G145" s="274"/>
      <c r="H145" s="274"/>
      <c r="I145" s="274"/>
      <c r="J145" s="274"/>
    </row>
    <row r="146" spans="1:10" x14ac:dyDescent="0.25">
      <c r="A146" s="259"/>
      <c r="B146" s="261"/>
      <c r="C146" s="257"/>
      <c r="D146" s="131">
        <v>914</v>
      </c>
      <c r="E146" s="141" t="s">
        <v>68</v>
      </c>
      <c r="F146" s="141" t="s">
        <v>300</v>
      </c>
      <c r="G146" s="131">
        <v>244</v>
      </c>
      <c r="H146" s="280">
        <v>0</v>
      </c>
      <c r="I146" s="280">
        <v>0</v>
      </c>
      <c r="J146" s="280">
        <v>0</v>
      </c>
    </row>
    <row r="147" spans="1:10" ht="15" customHeight="1" x14ac:dyDescent="0.25">
      <c r="A147" s="258" t="s">
        <v>302</v>
      </c>
      <c r="B147" s="175" t="s">
        <v>110</v>
      </c>
      <c r="C147" s="4" t="s">
        <v>260</v>
      </c>
      <c r="D147" s="131"/>
      <c r="E147" s="131"/>
      <c r="F147" s="131"/>
      <c r="G147" s="131"/>
      <c r="H147" s="280">
        <v>0</v>
      </c>
      <c r="I147" s="280">
        <v>0</v>
      </c>
      <c r="J147" s="280">
        <v>0</v>
      </c>
    </row>
    <row r="148" spans="1:10" x14ac:dyDescent="0.25">
      <c r="A148" s="259"/>
      <c r="B148" s="261"/>
      <c r="C148" s="132" t="s">
        <v>258</v>
      </c>
      <c r="D148" s="274"/>
      <c r="E148" s="274"/>
      <c r="F148" s="274"/>
      <c r="G148" s="274"/>
      <c r="H148" s="274"/>
      <c r="I148" s="274"/>
      <c r="J148" s="274"/>
    </row>
    <row r="149" spans="1:10" ht="15" customHeight="1" x14ac:dyDescent="0.25">
      <c r="A149" s="259"/>
      <c r="B149" s="261"/>
      <c r="C149" s="255" t="s">
        <v>66</v>
      </c>
      <c r="D149" s="274"/>
      <c r="E149" s="274"/>
      <c r="F149" s="274"/>
      <c r="G149" s="274"/>
      <c r="H149" s="274"/>
      <c r="I149" s="274"/>
      <c r="J149" s="274"/>
    </row>
    <row r="150" spans="1:10" x14ac:dyDescent="0.25">
      <c r="A150" s="259"/>
      <c r="B150" s="261"/>
      <c r="C150" s="256"/>
      <c r="D150" s="274"/>
      <c r="E150" s="274"/>
      <c r="F150" s="274"/>
      <c r="G150" s="274"/>
      <c r="H150" s="274"/>
      <c r="I150" s="274"/>
      <c r="J150" s="274"/>
    </row>
    <row r="151" spans="1:10" x14ac:dyDescent="0.25">
      <c r="A151" s="260"/>
      <c r="B151" s="176"/>
      <c r="C151" s="257"/>
      <c r="D151" s="131">
        <v>914</v>
      </c>
      <c r="E151" s="141" t="s">
        <v>68</v>
      </c>
      <c r="F151" s="141" t="s">
        <v>300</v>
      </c>
      <c r="G151" s="131">
        <v>244</v>
      </c>
      <c r="H151" s="280">
        <v>0</v>
      </c>
      <c r="I151" s="280">
        <v>0</v>
      </c>
      <c r="J151" s="280">
        <v>0</v>
      </c>
    </row>
    <row r="152" spans="1:10" x14ac:dyDescent="0.25">
      <c r="A152" s="285"/>
      <c r="B152" s="285"/>
      <c r="C152" s="285"/>
      <c r="D152" s="285"/>
      <c r="E152" s="285"/>
      <c r="F152" s="285"/>
      <c r="G152" s="285"/>
      <c r="H152" s="285"/>
      <c r="I152" s="285"/>
      <c r="J152" s="285"/>
    </row>
    <row r="153" spans="1:10" x14ac:dyDescent="0.25">
      <c r="A153" s="285"/>
      <c r="B153" s="285"/>
      <c r="C153" s="285"/>
      <c r="D153" s="285"/>
      <c r="E153" s="285"/>
      <c r="F153" s="285"/>
      <c r="G153" s="285"/>
      <c r="H153" s="285"/>
      <c r="I153" s="285"/>
      <c r="J153" s="285"/>
    </row>
    <row r="154" spans="1:10" x14ac:dyDescent="0.25">
      <c r="A154" s="285"/>
      <c r="B154" s="285"/>
      <c r="C154" s="285"/>
      <c r="D154" s="285"/>
      <c r="E154" s="285"/>
      <c r="F154" s="285"/>
      <c r="G154" s="285"/>
      <c r="H154" s="285"/>
      <c r="I154" s="285"/>
      <c r="J154" s="285"/>
    </row>
    <row r="155" spans="1:10" x14ac:dyDescent="0.25">
      <c r="A155" s="285"/>
      <c r="B155" s="285"/>
      <c r="C155" s="285"/>
      <c r="D155" s="285"/>
      <c r="E155" s="285"/>
      <c r="F155" s="285"/>
      <c r="G155" s="285"/>
      <c r="H155" s="285"/>
      <c r="I155" s="285"/>
      <c r="J155" s="285"/>
    </row>
    <row r="156" spans="1:10" x14ac:dyDescent="0.25">
      <c r="A156" s="285"/>
      <c r="B156" s="285"/>
      <c r="C156" s="285"/>
      <c r="D156" s="285"/>
      <c r="E156" s="285"/>
      <c r="F156" s="285"/>
      <c r="G156" s="285"/>
      <c r="H156" s="285"/>
      <c r="I156" s="285"/>
      <c r="J156" s="285"/>
    </row>
    <row r="157" spans="1:10" x14ac:dyDescent="0.25">
      <c r="A157" s="285"/>
      <c r="B157" s="285"/>
      <c r="C157" s="285"/>
      <c r="D157" s="285"/>
      <c r="E157" s="285"/>
      <c r="F157" s="285"/>
      <c r="G157" s="285"/>
      <c r="H157" s="285"/>
      <c r="I157" s="285"/>
      <c r="J157" s="285"/>
    </row>
  </sheetData>
  <mergeCells count="85">
    <mergeCell ref="C144:C146"/>
    <mergeCell ref="B142:B146"/>
    <mergeCell ref="A142:A146"/>
    <mergeCell ref="C149:C151"/>
    <mergeCell ref="A147:A151"/>
    <mergeCell ref="B147:B151"/>
    <mergeCell ref="A119:A124"/>
    <mergeCell ref="B119:B124"/>
    <mergeCell ref="C121:C124"/>
    <mergeCell ref="C127:C129"/>
    <mergeCell ref="A125:A129"/>
    <mergeCell ref="B125:B129"/>
    <mergeCell ref="B130:B136"/>
    <mergeCell ref="A130:A136"/>
    <mergeCell ref="C132:C136"/>
    <mergeCell ref="N130:N134"/>
    <mergeCell ref="C139:C141"/>
    <mergeCell ref="A137:A141"/>
    <mergeCell ref="B137:B141"/>
    <mergeCell ref="C111:C113"/>
    <mergeCell ref="A109:A113"/>
    <mergeCell ref="B109:B113"/>
    <mergeCell ref="A114:A118"/>
    <mergeCell ref="B114:B118"/>
    <mergeCell ref="C116:C118"/>
    <mergeCell ref="C82:C94"/>
    <mergeCell ref="B80:B94"/>
    <mergeCell ref="A80:A94"/>
    <mergeCell ref="C97:C103"/>
    <mergeCell ref="A95:A103"/>
    <mergeCell ref="B95:B103"/>
    <mergeCell ref="C106:C108"/>
    <mergeCell ref="A104:A108"/>
    <mergeCell ref="B104:B108"/>
    <mergeCell ref="A75:A79"/>
    <mergeCell ref="B75:B79"/>
    <mergeCell ref="C77:C79"/>
    <mergeCell ref="A60:A64"/>
    <mergeCell ref="B60:B64"/>
    <mergeCell ref="C62:C64"/>
    <mergeCell ref="B65:B69"/>
    <mergeCell ref="C67:C69"/>
    <mergeCell ref="A65:A69"/>
    <mergeCell ref="A70:A74"/>
    <mergeCell ref="B70:B74"/>
    <mergeCell ref="C72:C74"/>
    <mergeCell ref="A50:A54"/>
    <mergeCell ref="C52:C54"/>
    <mergeCell ref="B50:B54"/>
    <mergeCell ref="A55:A59"/>
    <mergeCell ref="B55:B59"/>
    <mergeCell ref="C57:C59"/>
    <mergeCell ref="C11:C13"/>
    <mergeCell ref="A9:A13"/>
    <mergeCell ref="B9:B13"/>
    <mergeCell ref="A5:N5"/>
    <mergeCell ref="A6:A7"/>
    <mergeCell ref="B6:B7"/>
    <mergeCell ref="C6:C7"/>
    <mergeCell ref="D6:G6"/>
    <mergeCell ref="H6:J6"/>
    <mergeCell ref="A3:J3"/>
    <mergeCell ref="A4:J4"/>
    <mergeCell ref="A2:J2"/>
    <mergeCell ref="B14:B19"/>
    <mergeCell ref="A14:A19"/>
    <mergeCell ref="C16:C19"/>
    <mergeCell ref="A25:A29"/>
    <mergeCell ref="B25:B29"/>
    <mergeCell ref="C27:C29"/>
    <mergeCell ref="A20:A24"/>
    <mergeCell ref="B20:B24"/>
    <mergeCell ref="C22:C24"/>
    <mergeCell ref="C32:C34"/>
    <mergeCell ref="B30:B34"/>
    <mergeCell ref="A30:A34"/>
    <mergeCell ref="C37:C39"/>
    <mergeCell ref="A35:A39"/>
    <mergeCell ref="B35:B39"/>
    <mergeCell ref="C42:C44"/>
    <mergeCell ref="A40:A44"/>
    <mergeCell ref="B40:B44"/>
    <mergeCell ref="A45:A49"/>
    <mergeCell ref="C47:C49"/>
    <mergeCell ref="B45:B49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прил.1</vt:lpstr>
      <vt:lpstr>прил.3</vt:lpstr>
      <vt:lpstr>прил.2</vt:lpstr>
      <vt:lpstr>прил.4</vt:lpstr>
      <vt:lpstr>прил.1!Область_печати</vt:lpstr>
      <vt:lpstr>прил.2!Область_печати</vt:lpstr>
      <vt:lpstr>прил.3!Область_печати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2025-03-14T12:22:35Z</dcterms:modified>
</cp:coreProperties>
</file>