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15480" windowHeight="11640" tabRatio="853"/>
  </bookViews>
  <sheets>
    <sheet name="Лист1" sheetId="1" r:id="rId1"/>
    <sheet name="Лист3" sheetId="3" r:id="rId2"/>
    <sheet name="Лист2" sheetId="2" r:id="rId3"/>
  </sheets>
  <definedNames>
    <definedName name="_xlnm._FilterDatabase" localSheetId="0" hidden="1">Лист1!$A$10:$AD$10</definedName>
    <definedName name="_xlnm.Print_Titles" localSheetId="0">Лист1!$A:$B,Лист1!$5:$10</definedName>
    <definedName name="_xlnm.Print_Area" localSheetId="0">Лист1!$A$1:$AC$17</definedName>
  </definedNames>
  <calcPr calcId="125725"/>
</workbook>
</file>

<file path=xl/calcChain.xml><?xml version="1.0" encoding="utf-8"?>
<calcChain xmlns="http://schemas.openxmlformats.org/spreadsheetml/2006/main">
  <c r="C14" i="3"/>
  <c r="E25" i="2" l="1"/>
  <c r="Z25" s="1"/>
  <c r="D25" s="1"/>
  <c r="E24"/>
  <c r="Z24" s="1"/>
  <c r="D24" s="1"/>
  <c r="E23"/>
  <c r="Z23" s="1"/>
  <c r="D23" s="1"/>
  <c r="E22"/>
  <c r="Z22" s="1"/>
  <c r="D22" s="1"/>
  <c r="A22"/>
  <c r="A23" s="1"/>
  <c r="A24" s="1"/>
  <c r="A25" s="1"/>
</calcChain>
</file>

<file path=xl/sharedStrings.xml><?xml version="1.0" encoding="utf-8"?>
<sst xmlns="http://schemas.openxmlformats.org/spreadsheetml/2006/main" count="103" uniqueCount="79">
  <si>
    <t>№ п/п</t>
  </si>
  <si>
    <t>Адрес МКД</t>
  </si>
  <si>
    <t>Стоимость капитального ремонта ВСЕГО</t>
  </si>
  <si>
    <t>руб.</t>
  </si>
  <si>
    <t>ед.</t>
  </si>
  <si>
    <t>кв.м.</t>
  </si>
  <si>
    <t>куб.м.</t>
  </si>
  <si>
    <t>Горячее водоснабжеиие</t>
  </si>
  <si>
    <t>Водоотведение</t>
  </si>
  <si>
    <t>Теплоснабжение</t>
  </si>
  <si>
    <t>Холодное водоснабжение</t>
  </si>
  <si>
    <t>СМР</t>
  </si>
  <si>
    <t>Ремонт внутридомовых инженерных систем, всего</t>
  </si>
  <si>
    <t>Виды, установленные ч.1 ст.166 Жилищного Кодекса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</si>
  <si>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</si>
  <si>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</si>
  <si>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</si>
  <si>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</si>
  <si>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</si>
  <si>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</si>
  <si>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Переустройству невентилируемой крыши на вентилируемую крышу, устройству выходов на кровлю</t>
  </si>
  <si>
    <t>Установка коллективных (общедомовых) ПУ и УУ</t>
  </si>
  <si>
    <t>Другие виды</t>
  </si>
  <si>
    <t>Приложение 3</t>
  </si>
  <si>
    <t>Реестр многоквартирных домов по видам капитального ремонта</t>
  </si>
  <si>
    <t>Электроснабжение</t>
  </si>
  <si>
    <t>Виды, установленные нормативным правовым актом субъекта РФ</t>
  </si>
  <si>
    <t xml:space="preserve">Инструментальное обследование
</t>
  </si>
  <si>
    <t>Итого Аннинский муниципальный район</t>
  </si>
  <si>
    <t>г Бутурлиновка ул Заводская д. 56</t>
  </si>
  <si>
    <t>г Бутурлиновка ул Заводская д. 46</t>
  </si>
  <si>
    <t>г Бутурлиновка ул Заводская д. 46А</t>
  </si>
  <si>
    <t>г Бутурлиновка ул Заводская д. 30</t>
  </si>
  <si>
    <t>Итого Бутурлиновский муниципальный район</t>
  </si>
  <si>
    <t>кв.м</t>
  </si>
  <si>
    <t>Итого Верхнехавский муниципальный район</t>
  </si>
  <si>
    <t>ДОМА, в которых низкая собираемость</t>
  </si>
  <si>
    <t>%</t>
  </si>
  <si>
    <t>БУТУРЛИНОВСКИЙ МР</t>
  </si>
  <si>
    <t>Итого Верхнемамонский муниципальный район</t>
  </si>
  <si>
    <t>Итого Петропавловский муниципальный район</t>
  </si>
  <si>
    <t>Итого Хохольский муниципальный район</t>
  </si>
  <si>
    <t>Итого Рамонский муниципальный район</t>
  </si>
  <si>
    <t>Итого Богучарский муниципальный район</t>
  </si>
  <si>
    <t>Итого Таловский муниципальный район</t>
  </si>
  <si>
    <t>Итого Ольховатский муниципальный район</t>
  </si>
  <si>
    <t>Итого по Воробьевский муниципальный район</t>
  </si>
  <si>
    <t>Итого Терновский муниципальный район</t>
  </si>
  <si>
    <t>Итого Новохоперский муниципальный район</t>
  </si>
  <si>
    <t>Итого Новоусманский муниципальный район</t>
  </si>
  <si>
    <t>Итого Подгоренский муниципальный район</t>
  </si>
  <si>
    <t>Итого Острогожский муниципальный район</t>
  </si>
  <si>
    <t>Итого Нижнедевицкий муниципальный район</t>
  </si>
  <si>
    <t>в том числе:</t>
  </si>
  <si>
    <t>Итого Бобровский муниципальный район</t>
  </si>
  <si>
    <t>Итого Кантемировский муниципальный район</t>
  </si>
  <si>
    <t>Итого Каширский муниципальный район</t>
  </si>
  <si>
    <t>Итого по Воронежской области:</t>
  </si>
  <si>
    <t xml:space="preserve"> Ремонт выходов из подъездов здания (крыльца), из подвалов и цокольных этажей
</t>
  </si>
  <si>
    <t>Борисоглебский ГО</t>
  </si>
  <si>
    <t>ГО г. Нововоронеж</t>
  </si>
  <si>
    <t>Калачеевский МР</t>
  </si>
  <si>
    <t>Грибановский МР</t>
  </si>
  <si>
    <t>Каменский МР</t>
  </si>
  <si>
    <t>Лискинский МР</t>
  </si>
  <si>
    <t>Павловский</t>
  </si>
  <si>
    <t>Панинский МР</t>
  </si>
  <si>
    <t>Поворинский МР</t>
  </si>
  <si>
    <t>Репьевский МР</t>
  </si>
  <si>
    <t>Россошанский МР</t>
  </si>
  <si>
    <t>Семилукский МР</t>
  </si>
  <si>
    <t>Эртильский МР</t>
  </si>
  <si>
    <t>Ремонт отмостки</t>
  </si>
  <si>
    <t>к краткосрочному муниципальному плану</t>
  </si>
  <si>
    <t>Итого по Воронцовскому сельскому поселению</t>
  </si>
  <si>
    <t>с.Воронцовка, ул.Советская, д.44</t>
  </si>
  <si>
    <t>с.Воронцовка, ул.Советская, д.46</t>
  </si>
  <si>
    <t>Глава Воронцовского сельского поселения</t>
  </si>
  <si>
    <t>Е.И. Ржевская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</si>
</sst>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2" fontId="1" fillId="0" borderId="0" xfId="0" applyNumberFormat="1" applyFont="1"/>
    <xf numFmtId="4" fontId="1" fillId="0" borderId="7" xfId="0" applyNumberFormat="1" applyFont="1" applyFill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4" fontId="2" fillId="0" borderId="7" xfId="0" applyNumberFormat="1" applyFont="1" applyFill="1" applyBorder="1" applyAlignment="1">
      <alignment horizontal="right"/>
    </xf>
    <xf numFmtId="2" fontId="1" fillId="0" borderId="0" xfId="0" applyNumberFormat="1" applyFont="1" applyFill="1"/>
    <xf numFmtId="2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textRotation="90" wrapText="1"/>
    </xf>
    <xf numFmtId="4" fontId="5" fillId="0" borderId="7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Alignment="1"/>
    <xf numFmtId="4" fontId="4" fillId="0" borderId="0" xfId="0" applyNumberFormat="1" applyFont="1" applyFill="1"/>
    <xf numFmtId="4" fontId="4" fillId="0" borderId="7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Border="1"/>
    <xf numFmtId="4" fontId="5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7" fillId="0" borderId="0" xfId="0" applyFont="1"/>
    <xf numFmtId="0" fontId="0" fillId="2" borderId="0" xfId="0" applyFill="1"/>
    <xf numFmtId="4" fontId="1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5" fillId="0" borderId="7" xfId="0" applyNumberFormat="1" applyFont="1" applyFill="1" applyBorder="1" applyAlignment="1">
      <alignment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" fillId="0" borderId="0" xfId="0" applyNumberFormat="1" applyFont="1" applyAlignment="1">
      <alignment horizontal="center"/>
    </xf>
    <xf numFmtId="2" fontId="4" fillId="0" borderId="7" xfId="0" applyNumberFormat="1" applyFont="1" applyFill="1" applyBorder="1" applyAlignment="1">
      <alignment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textRotation="90"/>
    </xf>
    <xf numFmtId="2" fontId="1" fillId="0" borderId="0" xfId="0" applyNumberFormat="1" applyFont="1" applyFill="1" applyAlignment="1">
      <alignment textRotation="90"/>
    </xf>
    <xf numFmtId="2" fontId="1" fillId="0" borderId="0" xfId="0" applyNumberFormat="1" applyFont="1" applyAlignment="1">
      <alignment textRotation="90"/>
    </xf>
    <xf numFmtId="4" fontId="0" fillId="0" borderId="0" xfId="0" applyNumberFormat="1"/>
    <xf numFmtId="4" fontId="8" fillId="0" borderId="0" xfId="0" applyNumberFormat="1" applyFont="1"/>
    <xf numFmtId="4" fontId="9" fillId="0" borderId="0" xfId="0" applyNumberFormat="1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textRotation="90" wrapText="1"/>
    </xf>
    <xf numFmtId="4" fontId="4" fillId="0" borderId="7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CCFF33"/>
      <color rgb="FFFF33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5"/>
  <sheetViews>
    <sheetView tabSelected="1" topLeftCell="U7" zoomScaleNormal="100" zoomScaleSheetLayoutView="100" workbookViewId="0">
      <selection activeCell="AC14" sqref="AC14"/>
    </sheetView>
  </sheetViews>
  <sheetFormatPr defaultRowHeight="18.75"/>
  <cols>
    <col min="1" max="1" width="5.85546875" style="24" customWidth="1"/>
    <col min="2" max="2" width="38" style="6" customWidth="1"/>
    <col min="3" max="3" width="19.42578125" style="7" customWidth="1"/>
    <col min="4" max="4" width="18" style="7" customWidth="1"/>
    <col min="5" max="5" width="9.7109375" style="7" customWidth="1"/>
    <col min="6" max="6" width="15.85546875" style="7" customWidth="1"/>
    <col min="7" max="7" width="14" style="7" customWidth="1"/>
    <col min="8" max="8" width="12.85546875" style="7" customWidth="1"/>
    <col min="9" max="9" width="14.7109375" style="11" customWidth="1"/>
    <col min="10" max="10" width="8.5703125" style="11" customWidth="1"/>
    <col min="11" max="11" width="7.7109375" style="11" customWidth="1"/>
    <col min="12" max="12" width="11.140625" style="11" customWidth="1"/>
    <col min="13" max="13" width="14.140625" style="11" customWidth="1"/>
    <col min="14" max="14" width="9.5703125" style="11" customWidth="1"/>
    <col min="15" max="15" width="11.5703125" style="11" customWidth="1"/>
    <col min="16" max="16" width="10" style="11" customWidth="1"/>
    <col min="17" max="17" width="14.28515625" style="11" customWidth="1"/>
    <col min="18" max="18" width="9.140625" style="11" customWidth="1"/>
    <col min="19" max="20" width="11.7109375" style="11" customWidth="1"/>
    <col min="21" max="21" width="15.85546875" style="11" customWidth="1"/>
    <col min="22" max="23" width="10.5703125" style="11" customWidth="1"/>
    <col min="24" max="24" width="12.28515625" style="11" customWidth="1"/>
    <col min="25" max="25" width="16.85546875" style="11" customWidth="1"/>
    <col min="26" max="26" width="11.28515625" style="11" customWidth="1"/>
    <col min="27" max="27" width="11" style="11" customWidth="1"/>
    <col min="28" max="28" width="15.85546875" style="11" customWidth="1"/>
    <col min="29" max="29" width="11.7109375" style="11" customWidth="1"/>
    <col min="30" max="30" width="13.85546875" style="16" customWidth="1"/>
    <col min="31" max="31" width="9.140625" style="5"/>
    <col min="32" max="16384" width="9.140625" style="1"/>
  </cols>
  <sheetData>
    <row r="1" spans="1:31">
      <c r="AC1" s="23" t="s">
        <v>23</v>
      </c>
      <c r="AD1" s="15"/>
    </row>
    <row r="2" spans="1:31">
      <c r="AC2" s="23" t="s">
        <v>73</v>
      </c>
      <c r="AD2" s="15"/>
    </row>
    <row r="4" spans="1:31" ht="25.5" customHeight="1">
      <c r="C4" s="56" t="s">
        <v>24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</row>
    <row r="6" spans="1:31" ht="26.25" customHeight="1">
      <c r="A6" s="75" t="s">
        <v>0</v>
      </c>
      <c r="B6" s="78" t="s">
        <v>1</v>
      </c>
      <c r="C6" s="64" t="s">
        <v>2</v>
      </c>
      <c r="D6" s="67" t="s">
        <v>13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9"/>
      <c r="T6" s="25"/>
      <c r="U6" s="70" t="s">
        <v>26</v>
      </c>
      <c r="V6" s="71"/>
      <c r="W6" s="71"/>
      <c r="X6" s="71"/>
      <c r="Y6" s="71"/>
      <c r="Z6" s="71"/>
      <c r="AA6" s="72"/>
      <c r="AB6" s="58" t="s">
        <v>11</v>
      </c>
      <c r="AC6" s="58" t="s">
        <v>27</v>
      </c>
    </row>
    <row r="7" spans="1:31" ht="25.5" customHeight="1">
      <c r="A7" s="76"/>
      <c r="B7" s="79"/>
      <c r="C7" s="65"/>
      <c r="D7" s="81" t="s">
        <v>12</v>
      </c>
      <c r="E7" s="81" t="s">
        <v>53</v>
      </c>
      <c r="F7" s="81"/>
      <c r="G7" s="81"/>
      <c r="H7" s="81"/>
      <c r="I7" s="81"/>
      <c r="J7" s="57" t="s">
        <v>14</v>
      </c>
      <c r="K7" s="57"/>
      <c r="L7" s="57" t="s">
        <v>15</v>
      </c>
      <c r="M7" s="57"/>
      <c r="N7" s="57" t="s">
        <v>16</v>
      </c>
      <c r="O7" s="57"/>
      <c r="P7" s="57" t="s">
        <v>17</v>
      </c>
      <c r="Q7" s="57"/>
      <c r="R7" s="57" t="s">
        <v>18</v>
      </c>
      <c r="S7" s="57"/>
      <c r="T7" s="60" t="s">
        <v>19</v>
      </c>
      <c r="U7" s="61"/>
      <c r="V7" s="60" t="s">
        <v>20</v>
      </c>
      <c r="W7" s="61"/>
      <c r="X7" s="57" t="s">
        <v>21</v>
      </c>
      <c r="Y7" s="73" t="s">
        <v>58</v>
      </c>
      <c r="Z7" s="73" t="s">
        <v>72</v>
      </c>
      <c r="AA7" s="57" t="s">
        <v>22</v>
      </c>
      <c r="AB7" s="59"/>
      <c r="AC7" s="58"/>
    </row>
    <row r="8" spans="1:31" s="41" customFormat="1" ht="111.75" customHeight="1">
      <c r="A8" s="76"/>
      <c r="B8" s="79"/>
      <c r="C8" s="66"/>
      <c r="D8" s="81"/>
      <c r="E8" s="13" t="s">
        <v>7</v>
      </c>
      <c r="F8" s="13" t="s">
        <v>8</v>
      </c>
      <c r="G8" s="13" t="s">
        <v>9</v>
      </c>
      <c r="H8" s="13" t="s">
        <v>10</v>
      </c>
      <c r="I8" s="14" t="s">
        <v>25</v>
      </c>
      <c r="J8" s="57"/>
      <c r="K8" s="57"/>
      <c r="L8" s="57"/>
      <c r="M8" s="57"/>
      <c r="N8" s="57"/>
      <c r="O8" s="57"/>
      <c r="P8" s="57"/>
      <c r="Q8" s="57"/>
      <c r="R8" s="57"/>
      <c r="S8" s="57"/>
      <c r="T8" s="62"/>
      <c r="U8" s="63"/>
      <c r="V8" s="62"/>
      <c r="W8" s="63"/>
      <c r="X8" s="57"/>
      <c r="Y8" s="74"/>
      <c r="Z8" s="74"/>
      <c r="AA8" s="57"/>
      <c r="AB8" s="59"/>
      <c r="AC8" s="58"/>
      <c r="AD8" s="39"/>
      <c r="AE8" s="40"/>
    </row>
    <row r="9" spans="1:31" ht="18.75" customHeight="1">
      <c r="A9" s="77"/>
      <c r="B9" s="80"/>
      <c r="C9" s="8" t="s">
        <v>3</v>
      </c>
      <c r="D9" s="8" t="s">
        <v>3</v>
      </c>
      <c r="E9" s="8" t="s">
        <v>3</v>
      </c>
      <c r="F9" s="8" t="s">
        <v>3</v>
      </c>
      <c r="G9" s="8" t="s">
        <v>3</v>
      </c>
      <c r="H9" s="8" t="s">
        <v>3</v>
      </c>
      <c r="I9" s="26" t="s">
        <v>3</v>
      </c>
      <c r="J9" s="26" t="s">
        <v>4</v>
      </c>
      <c r="K9" s="26" t="s">
        <v>3</v>
      </c>
      <c r="L9" s="26" t="s">
        <v>5</v>
      </c>
      <c r="M9" s="26" t="s">
        <v>3</v>
      </c>
      <c r="N9" s="26" t="s">
        <v>5</v>
      </c>
      <c r="O9" s="26" t="s">
        <v>3</v>
      </c>
      <c r="P9" s="26" t="s">
        <v>5</v>
      </c>
      <c r="Q9" s="26" t="s">
        <v>3</v>
      </c>
      <c r="R9" s="26" t="s">
        <v>6</v>
      </c>
      <c r="S9" s="26" t="s">
        <v>3</v>
      </c>
      <c r="T9" s="26" t="s">
        <v>34</v>
      </c>
      <c r="U9" s="26" t="s">
        <v>3</v>
      </c>
      <c r="V9" s="26" t="s">
        <v>34</v>
      </c>
      <c r="W9" s="26" t="s">
        <v>3</v>
      </c>
      <c r="X9" s="26" t="s">
        <v>3</v>
      </c>
      <c r="Y9" s="38"/>
      <c r="Z9" s="47"/>
      <c r="AA9" s="26" t="s">
        <v>3</v>
      </c>
      <c r="AB9" s="26" t="s">
        <v>3</v>
      </c>
      <c r="AC9" s="10"/>
    </row>
    <row r="10" spans="1:31" s="36" customFormat="1">
      <c r="A10" s="29">
        <v>1</v>
      </c>
      <c r="B10" s="30">
        <v>2</v>
      </c>
      <c r="C10" s="31">
        <v>3</v>
      </c>
      <c r="D10" s="31">
        <v>4</v>
      </c>
      <c r="E10" s="29">
        <v>5</v>
      </c>
      <c r="F10" s="31">
        <v>6</v>
      </c>
      <c r="G10" s="31">
        <v>7</v>
      </c>
      <c r="H10" s="31">
        <v>8</v>
      </c>
      <c r="I10" s="32">
        <v>9</v>
      </c>
      <c r="J10" s="32">
        <v>10</v>
      </c>
      <c r="K10" s="33">
        <v>11</v>
      </c>
      <c r="L10" s="32">
        <v>12</v>
      </c>
      <c r="M10" s="32">
        <v>13</v>
      </c>
      <c r="N10" s="32">
        <v>14</v>
      </c>
      <c r="O10" s="32">
        <v>15</v>
      </c>
      <c r="P10" s="32">
        <v>16</v>
      </c>
      <c r="Q10" s="33">
        <v>17</v>
      </c>
      <c r="R10" s="32">
        <v>18</v>
      </c>
      <c r="S10" s="32">
        <v>19</v>
      </c>
      <c r="T10" s="32">
        <v>20</v>
      </c>
      <c r="U10" s="32">
        <v>21</v>
      </c>
      <c r="V10" s="32">
        <v>22</v>
      </c>
      <c r="W10" s="32">
        <v>23</v>
      </c>
      <c r="X10" s="32">
        <v>24</v>
      </c>
      <c r="Y10" s="32">
        <v>25</v>
      </c>
      <c r="Z10" s="32">
        <v>26</v>
      </c>
      <c r="AA10" s="33">
        <v>27</v>
      </c>
      <c r="AB10" s="33">
        <v>28</v>
      </c>
      <c r="AC10" s="33">
        <v>31</v>
      </c>
      <c r="AD10" s="34"/>
      <c r="AE10" s="35"/>
    </row>
    <row r="11" spans="1:31" s="27" customFormat="1" ht="20.25" customHeight="1">
      <c r="A11" s="28" t="s">
        <v>74</v>
      </c>
      <c r="B11" s="50"/>
      <c r="C11" s="48">
        <v>248208.34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248208.34</v>
      </c>
      <c r="AD11" s="16"/>
    </row>
    <row r="12" spans="1:31" s="27" customFormat="1" ht="20.25" customHeight="1">
      <c r="A12" s="51">
        <v>1</v>
      </c>
      <c r="B12" s="37" t="s">
        <v>75</v>
      </c>
      <c r="C12" s="17">
        <v>135621.26</v>
      </c>
      <c r="D12" s="20">
        <v>0</v>
      </c>
      <c r="E12" s="17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135621.26</v>
      </c>
      <c r="AD12" s="16"/>
    </row>
    <row r="13" spans="1:31" s="27" customFormat="1" ht="20.25" customHeight="1">
      <c r="A13" s="51">
        <v>2</v>
      </c>
      <c r="B13" s="37" t="s">
        <v>76</v>
      </c>
      <c r="C13" s="17">
        <v>112587.08</v>
      </c>
      <c r="D13" s="20">
        <v>0</v>
      </c>
      <c r="E13" s="17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112587.08</v>
      </c>
      <c r="AD13" s="16"/>
    </row>
    <row r="15" spans="1:31">
      <c r="B15" s="52" t="s">
        <v>77</v>
      </c>
      <c r="C15" s="53"/>
      <c r="D15" s="53"/>
      <c r="E15" s="53"/>
      <c r="F15" s="53"/>
      <c r="U15" s="54" t="s">
        <v>78</v>
      </c>
      <c r="V15" s="55"/>
      <c r="W15" s="55"/>
      <c r="Y15" s="1"/>
      <c r="Z15" s="1"/>
      <c r="AA15" s="1"/>
    </row>
  </sheetData>
  <autoFilter ref="A10:AD10"/>
  <sortState ref="A114:BF118">
    <sortCondition ref="B114:B118"/>
  </sortState>
  <mergeCells count="23">
    <mergeCell ref="Y7:Y8"/>
    <mergeCell ref="Z7:Z8"/>
    <mergeCell ref="A6:A9"/>
    <mergeCell ref="B6:B9"/>
    <mergeCell ref="L7:M8"/>
    <mergeCell ref="E7:I7"/>
    <mergeCell ref="D7:D8"/>
    <mergeCell ref="B15:F15"/>
    <mergeCell ref="U15:W15"/>
    <mergeCell ref="C4:AC4"/>
    <mergeCell ref="X7:X8"/>
    <mergeCell ref="AA7:AA8"/>
    <mergeCell ref="AB6:AB8"/>
    <mergeCell ref="V7:W8"/>
    <mergeCell ref="C6:C8"/>
    <mergeCell ref="D6:S6"/>
    <mergeCell ref="U6:AA6"/>
    <mergeCell ref="J7:K8"/>
    <mergeCell ref="AC6:AC8"/>
    <mergeCell ref="P7:Q8"/>
    <mergeCell ref="R7:S8"/>
    <mergeCell ref="T7:U8"/>
    <mergeCell ref="N7:O8"/>
  </mergeCells>
  <pageMargins left="0.39370078740157483" right="0.11811023622047245" top="0.55118110236220474" bottom="0.55118110236220474" header="0.31496062992125984" footer="0.31496062992125984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7:C47"/>
  <sheetViews>
    <sheetView topLeftCell="A44" workbookViewId="0">
      <selection activeCell="H69" sqref="H69"/>
    </sheetView>
  </sheetViews>
  <sheetFormatPr defaultRowHeight="15"/>
  <cols>
    <col min="1" max="2" width="22.42578125" customWidth="1"/>
    <col min="3" max="3" width="22.42578125" style="42" customWidth="1"/>
  </cols>
  <sheetData>
    <row r="7" spans="1:3">
      <c r="C7" s="42" t="s">
        <v>24</v>
      </c>
    </row>
    <row r="9" spans="1:3">
      <c r="A9" t="s">
        <v>0</v>
      </c>
      <c r="B9" t="s">
        <v>1</v>
      </c>
      <c r="C9" s="42" t="s">
        <v>2</v>
      </c>
    </row>
    <row r="12" spans="1:3">
      <c r="C12" s="42" t="s">
        <v>3</v>
      </c>
    </row>
    <row r="13" spans="1:3">
      <c r="A13">
        <v>1</v>
      </c>
      <c r="B13">
        <v>2</v>
      </c>
      <c r="C13" s="42">
        <v>3</v>
      </c>
    </row>
    <row r="14" spans="1:3">
      <c r="A14" s="45" t="s">
        <v>57</v>
      </c>
      <c r="B14" s="45"/>
      <c r="C14" s="44">
        <f>SUM(C15:C47)</f>
        <v>345278950.67000002</v>
      </c>
    </row>
    <row r="15" spans="1:3">
      <c r="A15" s="46" t="s">
        <v>28</v>
      </c>
      <c r="B15" s="46"/>
      <c r="C15" s="43">
        <v>35026289.640000008</v>
      </c>
    </row>
    <row r="16" spans="1:3">
      <c r="A16" s="46" t="s">
        <v>54</v>
      </c>
      <c r="B16" s="46"/>
      <c r="C16" s="43">
        <v>4790347.9399999995</v>
      </c>
    </row>
    <row r="17" spans="1:3">
      <c r="A17" s="46" t="s">
        <v>43</v>
      </c>
      <c r="B17" s="46"/>
      <c r="C17" s="43">
        <v>5127268.82</v>
      </c>
    </row>
    <row r="18" spans="1:3">
      <c r="A18" s="46" t="s">
        <v>33</v>
      </c>
      <c r="B18" s="46"/>
      <c r="C18" s="43">
        <v>17945076.289999999</v>
      </c>
    </row>
    <row r="19" spans="1:3">
      <c r="A19" s="82" t="s">
        <v>59</v>
      </c>
      <c r="B19" s="82"/>
      <c r="C19" s="43"/>
    </row>
    <row r="20" spans="1:3">
      <c r="A20" s="46" t="s">
        <v>39</v>
      </c>
      <c r="B20" s="46"/>
      <c r="C20" s="43">
        <v>3859627.2</v>
      </c>
    </row>
    <row r="21" spans="1:3">
      <c r="A21" s="46" t="s">
        <v>35</v>
      </c>
      <c r="B21" s="46"/>
      <c r="C21" s="43">
        <v>9772598.6600000001</v>
      </c>
    </row>
    <row r="22" spans="1:3">
      <c r="A22" s="46" t="s">
        <v>46</v>
      </c>
      <c r="B22" s="46"/>
      <c r="C22" s="43">
        <v>30947196.709999997</v>
      </c>
    </row>
    <row r="23" spans="1:3">
      <c r="A23" s="82" t="s">
        <v>60</v>
      </c>
      <c r="B23" s="82"/>
      <c r="C23" s="43"/>
    </row>
    <row r="24" spans="1:3">
      <c r="A24" s="82" t="s">
        <v>62</v>
      </c>
      <c r="B24" s="82"/>
      <c r="C24" s="43"/>
    </row>
    <row r="25" spans="1:3">
      <c r="A25" s="82" t="s">
        <v>61</v>
      </c>
      <c r="B25" s="82"/>
      <c r="C25" s="43"/>
    </row>
    <row r="26" spans="1:3">
      <c r="A26" s="82" t="s">
        <v>63</v>
      </c>
      <c r="B26" s="82"/>
      <c r="C26" s="43"/>
    </row>
    <row r="27" spans="1:3">
      <c r="A27" s="46" t="s">
        <v>55</v>
      </c>
      <c r="B27" s="46"/>
      <c r="C27" s="43">
        <v>19167940.840000004</v>
      </c>
    </row>
    <row r="28" spans="1:3">
      <c r="A28" s="46" t="s">
        <v>56</v>
      </c>
      <c r="B28" s="46"/>
      <c r="C28" s="43">
        <v>12452480.139999999</v>
      </c>
    </row>
    <row r="29" spans="1:3">
      <c r="A29" s="82" t="s">
        <v>64</v>
      </c>
      <c r="B29" s="82"/>
      <c r="C29" s="43"/>
    </row>
    <row r="30" spans="1:3">
      <c r="A30" s="46" t="s">
        <v>52</v>
      </c>
      <c r="B30" s="46"/>
      <c r="C30" s="43">
        <v>21674680.699999999</v>
      </c>
    </row>
    <row r="31" spans="1:3">
      <c r="A31" s="46" t="s">
        <v>49</v>
      </c>
      <c r="B31" s="46"/>
      <c r="C31" s="43">
        <v>12433729.329999998</v>
      </c>
    </row>
    <row r="32" spans="1:3">
      <c r="A32" s="46" t="s">
        <v>48</v>
      </c>
      <c r="B32" s="46"/>
      <c r="C32" s="43">
        <v>8163793.5</v>
      </c>
    </row>
    <row r="33" spans="1:3">
      <c r="A33" s="46" t="s">
        <v>45</v>
      </c>
      <c r="B33" s="46"/>
      <c r="C33" s="43">
        <v>14653314.119999999</v>
      </c>
    </row>
    <row r="34" spans="1:3">
      <c r="A34" s="46" t="s">
        <v>51</v>
      </c>
      <c r="B34" s="46"/>
      <c r="C34" s="43">
        <v>39815091.350000001</v>
      </c>
    </row>
    <row r="35" spans="1:3" ht="18" customHeight="1">
      <c r="A35" s="82" t="s">
        <v>65</v>
      </c>
      <c r="B35" s="82"/>
      <c r="C35" s="43"/>
    </row>
    <row r="36" spans="1:3" ht="18" customHeight="1">
      <c r="A36" s="82" t="s">
        <v>66</v>
      </c>
      <c r="B36" s="82"/>
      <c r="C36" s="43"/>
    </row>
    <row r="37" spans="1:3">
      <c r="A37" s="46" t="s">
        <v>40</v>
      </c>
      <c r="B37" s="46"/>
      <c r="C37" s="43">
        <v>5989812.1999999993</v>
      </c>
    </row>
    <row r="38" spans="1:3">
      <c r="A38" s="82" t="s">
        <v>67</v>
      </c>
      <c r="B38" s="82"/>
      <c r="C38" s="43"/>
    </row>
    <row r="39" spans="1:3">
      <c r="A39" s="46" t="s">
        <v>50</v>
      </c>
      <c r="B39" s="46"/>
      <c r="C39" s="43">
        <v>9634475.0500000007</v>
      </c>
    </row>
    <row r="40" spans="1:3">
      <c r="A40" s="46" t="s">
        <v>42</v>
      </c>
      <c r="B40" s="46"/>
      <c r="C40" s="43">
        <v>52301655.469999999</v>
      </c>
    </row>
    <row r="41" spans="1:3">
      <c r="A41" s="82" t="s">
        <v>68</v>
      </c>
      <c r="B41" s="82"/>
      <c r="C41" s="43"/>
    </row>
    <row r="42" spans="1:3">
      <c r="A42" s="82" t="s">
        <v>69</v>
      </c>
      <c r="B42" s="82"/>
      <c r="C42" s="43"/>
    </row>
    <row r="43" spans="1:3">
      <c r="A43" s="82" t="s">
        <v>70</v>
      </c>
      <c r="B43" s="82"/>
      <c r="C43" s="43"/>
    </row>
    <row r="44" spans="1:3">
      <c r="A44" s="46" t="s">
        <v>44</v>
      </c>
      <c r="B44" s="46"/>
      <c r="C44" s="43">
        <v>13412139.550000001</v>
      </c>
    </row>
    <row r="45" spans="1:3">
      <c r="A45" s="46" t="s">
        <v>47</v>
      </c>
      <c r="B45" s="46"/>
      <c r="C45" s="43">
        <v>9863253.0500000007</v>
      </c>
    </row>
    <row r="46" spans="1:3">
      <c r="A46" s="46" t="s">
        <v>41</v>
      </c>
      <c r="B46" s="46"/>
      <c r="C46" s="43">
        <v>18248180.109999999</v>
      </c>
    </row>
    <row r="47" spans="1:3">
      <c r="A47" s="82" t="s">
        <v>71</v>
      </c>
      <c r="B47" s="82"/>
      <c r="C47" s="43"/>
    </row>
  </sheetData>
  <mergeCells count="13">
    <mergeCell ref="A47:B47"/>
    <mergeCell ref="A41:B41"/>
    <mergeCell ref="A42:B42"/>
    <mergeCell ref="A43:B43"/>
    <mergeCell ref="A35:B35"/>
    <mergeCell ref="A36:B36"/>
    <mergeCell ref="A38:B38"/>
    <mergeCell ref="A29:B29"/>
    <mergeCell ref="A19:B19"/>
    <mergeCell ref="A23:B23"/>
    <mergeCell ref="A24:B24"/>
    <mergeCell ref="A25:B25"/>
    <mergeCell ref="A26:B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4:AE25"/>
  <sheetViews>
    <sheetView topLeftCell="D1" workbookViewId="0">
      <selection activeCell="F22" sqref="F22:AC25"/>
    </sheetView>
  </sheetViews>
  <sheetFormatPr defaultRowHeight="15"/>
  <cols>
    <col min="2" max="2" width="49.85546875" customWidth="1"/>
    <col min="3" max="3" width="24.42578125" customWidth="1"/>
    <col min="4" max="4" width="15.5703125" customWidth="1"/>
    <col min="8" max="8" width="16.85546875" customWidth="1"/>
  </cols>
  <sheetData>
    <row r="14" spans="4:18" ht="18.75"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4:18" ht="18.75">
      <c r="D15" s="3"/>
      <c r="E15" s="3"/>
      <c r="F15" s="3"/>
      <c r="G15" s="2"/>
      <c r="H15" s="2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4:18" ht="18.75">
      <c r="D16" s="2"/>
      <c r="E16" s="2"/>
      <c r="F16" s="2"/>
      <c r="G16" s="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8" spans="1:31">
      <c r="B18" s="21" t="s">
        <v>36</v>
      </c>
      <c r="C18" t="s">
        <v>37</v>
      </c>
    </row>
    <row r="21" spans="1:31">
      <c r="B21" s="22" t="s">
        <v>38</v>
      </c>
    </row>
    <row r="22" spans="1:31" s="1" customFormat="1" ht="18.75">
      <c r="A22" s="9" t="e">
        <f>Лист1!#REF!+1</f>
        <v>#REF!</v>
      </c>
      <c r="B22" s="18" t="s">
        <v>29</v>
      </c>
      <c r="C22" s="18">
        <v>67.760000000000005</v>
      </c>
      <c r="D22" s="17">
        <f>Z22+AA22+AB22+AC22</f>
        <v>6500729.4699999997</v>
      </c>
      <c r="E22" s="19">
        <f>F22+G22+H22+I22+J22</f>
        <v>0</v>
      </c>
      <c r="F22" s="20">
        <v>0</v>
      </c>
      <c r="G22" s="20">
        <v>0</v>
      </c>
      <c r="H22" s="20">
        <v>0</v>
      </c>
      <c r="I22" s="2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1335.6</v>
      </c>
      <c r="W22" s="10">
        <v>6250701.4000000004</v>
      </c>
      <c r="X22" s="10">
        <v>0</v>
      </c>
      <c r="Y22" s="10">
        <v>0</v>
      </c>
      <c r="Z22" s="10">
        <f>Y22+X22+W22+U22+T22+R22+P22+N22+L22+E22</f>
        <v>6250701.4000000004</v>
      </c>
      <c r="AA22" s="12">
        <v>62507.02</v>
      </c>
      <c r="AB22" s="10">
        <v>187521.05</v>
      </c>
      <c r="AC22" s="12">
        <v>0</v>
      </c>
      <c r="AD22" s="16"/>
      <c r="AE22" s="5"/>
    </row>
    <row r="23" spans="1:31" s="1" customFormat="1" ht="18.75">
      <c r="A23" s="9" t="e">
        <f>A22+1</f>
        <v>#REF!</v>
      </c>
      <c r="B23" s="18" t="s">
        <v>30</v>
      </c>
      <c r="C23" s="18">
        <v>50.91</v>
      </c>
      <c r="D23" s="17">
        <f>Z23+AA23+AB23+AC23</f>
        <v>2173272.5700000003</v>
      </c>
      <c r="E23" s="19">
        <f>F23+G23+H23+I23+J23</f>
        <v>0</v>
      </c>
      <c r="F23" s="20">
        <v>0</v>
      </c>
      <c r="G23" s="20">
        <v>0</v>
      </c>
      <c r="H23" s="20">
        <v>0</v>
      </c>
      <c r="I23" s="20">
        <v>0</v>
      </c>
      <c r="J23" s="10">
        <v>0</v>
      </c>
      <c r="K23" s="10">
        <v>0</v>
      </c>
      <c r="L23" s="10">
        <v>0</v>
      </c>
      <c r="M23" s="10">
        <v>951.08</v>
      </c>
      <c r="N23" s="10">
        <v>2130659.37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f>Y23+X23+W23+U23+T23+R23+P23+N23+L23+E23</f>
        <v>2130659.37</v>
      </c>
      <c r="AA23" s="12">
        <v>21306.6</v>
      </c>
      <c r="AB23" s="10">
        <v>21306.6</v>
      </c>
      <c r="AC23" s="12">
        <v>0</v>
      </c>
      <c r="AD23" s="16"/>
      <c r="AE23" s="5"/>
    </row>
    <row r="24" spans="1:31" s="1" customFormat="1" ht="18.75">
      <c r="A24" s="9" t="e">
        <f>A23+1</f>
        <v>#REF!</v>
      </c>
      <c r="B24" s="18" t="s">
        <v>31</v>
      </c>
      <c r="C24" s="18">
        <v>60.06</v>
      </c>
      <c r="D24" s="17">
        <f>Z24+AA24+AB24+AC24</f>
        <v>1344506.46</v>
      </c>
      <c r="E24" s="19">
        <f>F24+G24+H24+I24+J24</f>
        <v>0</v>
      </c>
      <c r="F24" s="20">
        <v>0</v>
      </c>
      <c r="G24" s="20">
        <v>0</v>
      </c>
      <c r="H24" s="20">
        <v>0</v>
      </c>
      <c r="I24" s="20">
        <v>0</v>
      </c>
      <c r="J24" s="10">
        <v>0</v>
      </c>
      <c r="K24" s="10">
        <v>0</v>
      </c>
      <c r="L24" s="10">
        <v>0</v>
      </c>
      <c r="M24" s="10">
        <v>572.23</v>
      </c>
      <c r="N24" s="10">
        <v>1318143.58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f>Y24+X24+W24+U24+T24+R24+P24+N24+L24+E24</f>
        <v>1318143.58</v>
      </c>
      <c r="AA24" s="12">
        <v>13181.44</v>
      </c>
      <c r="AB24" s="10">
        <v>13181.44</v>
      </c>
      <c r="AC24" s="12">
        <v>0</v>
      </c>
      <c r="AD24" s="16"/>
      <c r="AE24" s="5"/>
    </row>
    <row r="25" spans="1:31" s="1" customFormat="1" ht="18.75">
      <c r="A25" s="9" t="e">
        <f>A24+1</f>
        <v>#REF!</v>
      </c>
      <c r="B25" s="18" t="s">
        <v>32</v>
      </c>
      <c r="C25" s="18">
        <v>65.7</v>
      </c>
      <c r="D25" s="17">
        <f>Z25+AA25+AB25+AC25</f>
        <v>2038601.835</v>
      </c>
      <c r="E25" s="19">
        <f>F25+G25+H25+I25+J25</f>
        <v>0</v>
      </c>
      <c r="F25" s="20">
        <v>0</v>
      </c>
      <c r="G25" s="20">
        <v>0</v>
      </c>
      <c r="H25" s="20">
        <v>0</v>
      </c>
      <c r="I25" s="20">
        <v>0</v>
      </c>
      <c r="J25" s="10">
        <v>0</v>
      </c>
      <c r="K25" s="10">
        <v>0</v>
      </c>
      <c r="L25" s="10">
        <v>0</v>
      </c>
      <c r="M25" s="10">
        <v>932.6</v>
      </c>
      <c r="N25" s="10">
        <v>1998629.25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f>Y25+X25+W25+U25+T25+R25+P25+N25+L25+E25</f>
        <v>1998629.25</v>
      </c>
      <c r="AA25" s="12">
        <v>19986.2925</v>
      </c>
      <c r="AB25" s="10">
        <v>19986.2925</v>
      </c>
      <c r="AC25" s="12">
        <v>0</v>
      </c>
      <c r="AD25" s="16"/>
      <c r="AE25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2016-07-28T07:25:24Z</dcterms:modified>
</cp:coreProperties>
</file>